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ldc\Desktop\"/>
    </mc:Choice>
  </mc:AlternateContent>
  <xr:revisionPtr revIDLastSave="0" documentId="13_ncr:1_{7F63779B-AD02-49B9-B64D-EBE1C618CCE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020 - 2021 Budget" sheetId="2" r:id="rId1"/>
  </sheets>
  <definedNames>
    <definedName name="_xlnm.Print_Area" localSheetId="0">'2020 - 2021 Budget'!$A$1:$K$178</definedName>
    <definedName name="_xlnm.Print_Titles" localSheetId="0">'2020 - 2021 Budget'!$1:$5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2" l="1"/>
  <c r="G177" i="2"/>
  <c r="G6" i="2"/>
  <c r="G171" i="2"/>
  <c r="G103" i="2" l="1"/>
  <c r="D103" i="2"/>
  <c r="G117" i="2"/>
  <c r="D117" i="2"/>
  <c r="H117" i="2" l="1"/>
  <c r="H103" i="2"/>
  <c r="H6" i="2"/>
  <c r="D11" i="2"/>
  <c r="G11" i="2"/>
  <c r="G25" i="2"/>
  <c r="H11" i="2" l="1"/>
  <c r="D87" i="2"/>
  <c r="G87" i="2"/>
  <c r="H87" i="2" l="1"/>
  <c r="D25" i="2"/>
  <c r="H25" i="2" s="1"/>
  <c r="C105" i="2"/>
  <c r="B105" i="2"/>
  <c r="F105" i="2"/>
  <c r="E105" i="2"/>
  <c r="G107" i="2"/>
  <c r="D107" i="2"/>
  <c r="H107" i="2" s="1"/>
  <c r="G108" i="2"/>
  <c r="D108" i="2"/>
  <c r="G109" i="2"/>
  <c r="D109" i="2"/>
  <c r="G56" i="2"/>
  <c r="G54" i="2"/>
  <c r="D54" i="2"/>
  <c r="C129" i="2"/>
  <c r="B129" i="2"/>
  <c r="D128" i="2"/>
  <c r="D127" i="2"/>
  <c r="D126" i="2"/>
  <c r="D125" i="2"/>
  <c r="D124" i="2"/>
  <c r="D123" i="2"/>
  <c r="D122" i="2"/>
  <c r="D104" i="2"/>
  <c r="D102" i="2"/>
  <c r="D101" i="2"/>
  <c r="D100" i="2"/>
  <c r="D99" i="2"/>
  <c r="D98" i="2"/>
  <c r="D97" i="2"/>
  <c r="D96" i="2"/>
  <c r="D95" i="2"/>
  <c r="C120" i="2"/>
  <c r="B120" i="2"/>
  <c r="D119" i="2"/>
  <c r="D118" i="2"/>
  <c r="D116" i="2"/>
  <c r="D115" i="2"/>
  <c r="D114" i="2"/>
  <c r="D113" i="2"/>
  <c r="D112" i="2"/>
  <c r="D111" i="2"/>
  <c r="D110" i="2"/>
  <c r="C84" i="2"/>
  <c r="B84" i="2"/>
  <c r="D83" i="2"/>
  <c r="D82" i="2"/>
  <c r="D81" i="2"/>
  <c r="D80" i="2"/>
  <c r="D79" i="2"/>
  <c r="D78" i="2"/>
  <c r="D77" i="2"/>
  <c r="D76" i="2"/>
  <c r="D75" i="2"/>
  <c r="D74" i="2"/>
  <c r="D73" i="2"/>
  <c r="D94" i="2"/>
  <c r="D93" i="2"/>
  <c r="D92" i="2"/>
  <c r="D91" i="2"/>
  <c r="D90" i="2"/>
  <c r="D89" i="2"/>
  <c r="D88" i="2"/>
  <c r="D86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3" i="2"/>
  <c r="C51" i="2"/>
  <c r="B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B30" i="2"/>
  <c r="D29" i="2"/>
  <c r="D28" i="2"/>
  <c r="D27" i="2"/>
  <c r="D26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C30" i="2"/>
  <c r="D9" i="2"/>
  <c r="D8" i="2"/>
  <c r="G127" i="2"/>
  <c r="G128" i="2"/>
  <c r="E129" i="2"/>
  <c r="F120" i="2"/>
  <c r="G83" i="2"/>
  <c r="G57" i="2"/>
  <c r="G65" i="2"/>
  <c r="G86" i="2"/>
  <c r="G73" i="2"/>
  <c r="G81" i="2"/>
  <c r="G42" i="2"/>
  <c r="G43" i="2"/>
  <c r="G50" i="2"/>
  <c r="G44" i="2"/>
  <c r="G9" i="2"/>
  <c r="G18" i="2"/>
  <c r="G20" i="2"/>
  <c r="G26" i="2"/>
  <c r="G17" i="2"/>
  <c r="G22" i="2"/>
  <c r="G126" i="2"/>
  <c r="G125" i="2"/>
  <c r="G124" i="2"/>
  <c r="G123" i="2"/>
  <c r="G104" i="2"/>
  <c r="G102" i="2"/>
  <c r="G100" i="2"/>
  <c r="G99" i="2"/>
  <c r="G98" i="2"/>
  <c r="G97" i="2"/>
  <c r="G96" i="2"/>
  <c r="G95" i="2"/>
  <c r="G119" i="2"/>
  <c r="G118" i="2"/>
  <c r="G116" i="2"/>
  <c r="G114" i="2"/>
  <c r="G112" i="2"/>
  <c r="G111" i="2"/>
  <c r="G110" i="2"/>
  <c r="G82" i="2"/>
  <c r="G80" i="2"/>
  <c r="G79" i="2"/>
  <c r="G78" i="2"/>
  <c r="G77" i="2"/>
  <c r="G76" i="2"/>
  <c r="G75" i="2"/>
  <c r="G74" i="2"/>
  <c r="G94" i="2"/>
  <c r="G93" i="2"/>
  <c r="G92" i="2"/>
  <c r="G91" i="2"/>
  <c r="G90" i="2"/>
  <c r="G88" i="2"/>
  <c r="G72" i="2"/>
  <c r="G71" i="2"/>
  <c r="G70" i="2"/>
  <c r="G69" i="2"/>
  <c r="G68" i="2"/>
  <c r="G66" i="2"/>
  <c r="G64" i="2"/>
  <c r="H64" i="2" s="1"/>
  <c r="G63" i="2"/>
  <c r="H63" i="2" s="1"/>
  <c r="G62" i="2"/>
  <c r="G61" i="2"/>
  <c r="G60" i="2"/>
  <c r="H60" i="2" s="1"/>
  <c r="G58" i="2"/>
  <c r="G55" i="2"/>
  <c r="G49" i="2"/>
  <c r="G48" i="2"/>
  <c r="G47" i="2"/>
  <c r="G46" i="2"/>
  <c r="G41" i="2"/>
  <c r="G40" i="2"/>
  <c r="G39" i="2"/>
  <c r="G36" i="2"/>
  <c r="G35" i="2"/>
  <c r="G34" i="2"/>
  <c r="G33" i="2"/>
  <c r="G32" i="2"/>
  <c r="G28" i="2"/>
  <c r="G27" i="2"/>
  <c r="G23" i="2"/>
  <c r="G21" i="2"/>
  <c r="G16" i="2"/>
  <c r="G14" i="2"/>
  <c r="G13" i="2"/>
  <c r="G12" i="2"/>
  <c r="H36" i="2" l="1"/>
  <c r="H69" i="2"/>
  <c r="H44" i="2"/>
  <c r="H91" i="2"/>
  <c r="H65" i="2"/>
  <c r="H40" i="2"/>
  <c r="H32" i="2"/>
  <c r="H57" i="2"/>
  <c r="H48" i="2"/>
  <c r="H76" i="2"/>
  <c r="H34" i="2"/>
  <c r="H43" i="2"/>
  <c r="H35" i="2"/>
  <c r="H68" i="2"/>
  <c r="H26" i="2"/>
  <c r="H23" i="2"/>
  <c r="H80" i="2"/>
  <c r="H41" i="2"/>
  <c r="H72" i="2"/>
  <c r="H78" i="2"/>
  <c r="H110" i="2"/>
  <c r="H119" i="2"/>
  <c r="H100" i="2"/>
  <c r="H39" i="2"/>
  <c r="H33" i="2"/>
  <c r="H47" i="2"/>
  <c r="H112" i="2"/>
  <c r="H50" i="2"/>
  <c r="H12" i="2"/>
  <c r="H20" i="2"/>
  <c r="H55" i="2"/>
  <c r="H79" i="2"/>
  <c r="H111" i="2"/>
  <c r="H127" i="2"/>
  <c r="H49" i="2"/>
  <c r="H42" i="2"/>
  <c r="H108" i="2"/>
  <c r="H28" i="2"/>
  <c r="H71" i="2"/>
  <c r="H17" i="2"/>
  <c r="H90" i="2"/>
  <c r="H116" i="2"/>
  <c r="H98" i="2"/>
  <c r="H124" i="2"/>
  <c r="H46" i="2"/>
  <c r="H62" i="2"/>
  <c r="H9" i="2"/>
  <c r="H18" i="2"/>
  <c r="H27" i="2"/>
  <c r="H61" i="2"/>
  <c r="H77" i="2"/>
  <c r="H118" i="2"/>
  <c r="H99" i="2"/>
  <c r="H125" i="2"/>
  <c r="H54" i="2"/>
  <c r="H13" i="2"/>
  <c r="H21" i="2"/>
  <c r="H56" i="2"/>
  <c r="H94" i="2"/>
  <c r="H102" i="2"/>
  <c r="H126" i="2"/>
  <c r="H92" i="2"/>
  <c r="H14" i="2"/>
  <c r="H22" i="2"/>
  <c r="H86" i="2"/>
  <c r="H73" i="2"/>
  <c r="H81" i="2"/>
  <c r="H95" i="2"/>
  <c r="H104" i="2"/>
  <c r="H109" i="2"/>
  <c r="H93" i="2"/>
  <c r="H58" i="2"/>
  <c r="H66" i="2"/>
  <c r="H88" i="2"/>
  <c r="H74" i="2"/>
  <c r="H82" i="2"/>
  <c r="H114" i="2"/>
  <c r="H96" i="2"/>
  <c r="H128" i="2"/>
  <c r="H70" i="2"/>
  <c r="H16" i="2"/>
  <c r="H75" i="2"/>
  <c r="H83" i="2"/>
  <c r="H97" i="2"/>
  <c r="H123" i="2"/>
  <c r="B131" i="2"/>
  <c r="D105" i="2"/>
  <c r="C131" i="2"/>
  <c r="D120" i="2"/>
  <c r="D129" i="2"/>
  <c r="D51" i="2"/>
  <c r="D84" i="2"/>
  <c r="D10" i="2"/>
  <c r="F129" i="2"/>
  <c r="G122" i="2"/>
  <c r="H122" i="2" s="1"/>
  <c r="G101" i="2"/>
  <c r="H101" i="2" s="1"/>
  <c r="G115" i="2"/>
  <c r="H115" i="2" s="1"/>
  <c r="G113" i="2"/>
  <c r="H113" i="2" s="1"/>
  <c r="E120" i="2"/>
  <c r="G89" i="2"/>
  <c r="H89" i="2" s="1"/>
  <c r="G67" i="2"/>
  <c r="H67" i="2" s="1"/>
  <c r="G59" i="2"/>
  <c r="H59" i="2" s="1"/>
  <c r="F84" i="2"/>
  <c r="G53" i="2"/>
  <c r="H53" i="2" s="1"/>
  <c r="E84" i="2"/>
  <c r="G38" i="2"/>
  <c r="H38" i="2" s="1"/>
  <c r="F51" i="2"/>
  <c r="G45" i="2"/>
  <c r="H45" i="2" s="1"/>
  <c r="G24" i="2"/>
  <c r="H24" i="2" s="1"/>
  <c r="G19" i="2"/>
  <c r="H19" i="2" s="1"/>
  <c r="F30" i="2"/>
  <c r="G29" i="2"/>
  <c r="H29" i="2" s="1"/>
  <c r="G15" i="2"/>
  <c r="H15" i="2" s="1"/>
  <c r="G8" i="2"/>
  <c r="H8" i="2" s="1"/>
  <c r="E30" i="2"/>
  <c r="G10" i="2"/>
  <c r="G37" i="2"/>
  <c r="H37" i="2" s="1"/>
  <c r="E51" i="2"/>
  <c r="E131" i="2" l="1"/>
  <c r="D30" i="2"/>
  <c r="H10" i="2"/>
  <c r="G105" i="2"/>
  <c r="H105" i="2" s="1"/>
  <c r="F131" i="2"/>
  <c r="G129" i="2"/>
  <c r="H129" i="2" s="1"/>
  <c r="G120" i="2"/>
  <c r="H120" i="2" s="1"/>
  <c r="G84" i="2"/>
  <c r="H84" i="2" s="1"/>
  <c r="G51" i="2"/>
  <c r="H51" i="2" s="1"/>
  <c r="G30" i="2"/>
  <c r="H30" i="2" l="1"/>
  <c r="D131" i="2"/>
  <c r="G131" i="2"/>
  <c r="G175" i="2" l="1"/>
  <c r="G173" i="2"/>
</calcChain>
</file>

<file path=xl/sharedStrings.xml><?xml version="1.0" encoding="utf-8"?>
<sst xmlns="http://schemas.openxmlformats.org/spreadsheetml/2006/main" count="179" uniqueCount="175">
  <si>
    <t>Sandra Day O'Connor Band Boosters</t>
  </si>
  <si>
    <t>Income</t>
  </si>
  <si>
    <t>Expenses</t>
  </si>
  <si>
    <t>Donations - Students/Other</t>
  </si>
  <si>
    <t>Spirit Items</t>
  </si>
  <si>
    <t>Band Yearbook</t>
  </si>
  <si>
    <t>NISD Concessions Income</t>
  </si>
  <si>
    <t>Raincoats</t>
  </si>
  <si>
    <t>Uniform Related Fees</t>
  </si>
  <si>
    <t>Digital Show Shirts</t>
  </si>
  <si>
    <t>Hydration Packs</t>
  </si>
  <si>
    <t>Game Day Dinners</t>
  </si>
  <si>
    <t>Panther Porch Café</t>
  </si>
  <si>
    <t>Booster Membership Dues</t>
  </si>
  <si>
    <t>Booster Leadership Training</t>
  </si>
  <si>
    <t>Credit Card Processing Expense</t>
  </si>
  <si>
    <t>Office Supplies</t>
  </si>
  <si>
    <t>Post Office Box</t>
  </si>
  <si>
    <t>President Approved/Unplanned</t>
  </si>
  <si>
    <t>Surety Bond/Comm Gen Liab Ins</t>
  </si>
  <si>
    <t>Marching Show - Drill Design</t>
  </si>
  <si>
    <t>Marching Show - Band Competition Fees</t>
  </si>
  <si>
    <t>Marching Show - Music</t>
  </si>
  <si>
    <t>Marching Show - Licensing/copyright fees</t>
  </si>
  <si>
    <t>Band Equipment</t>
  </si>
  <si>
    <t>Percussion Instructor</t>
  </si>
  <si>
    <t>Percussion Supplies</t>
  </si>
  <si>
    <t>Percussion Competition Fees</t>
  </si>
  <si>
    <t>Leadership Training (Student Leaders)</t>
  </si>
  <si>
    <t>Scholarships</t>
  </si>
  <si>
    <t>Volunteer Appreciation</t>
  </si>
  <si>
    <t>Marching Technicians</t>
  </si>
  <si>
    <t>Panther Cards</t>
  </si>
  <si>
    <t>Panther Band Bucks</t>
  </si>
  <si>
    <t>Chaperone Supplies</t>
  </si>
  <si>
    <t>Uniform Supplies</t>
  </si>
  <si>
    <t>Props</t>
  </si>
  <si>
    <t>Semi Maint/Supplies</t>
  </si>
  <si>
    <t>Trailer Maint/Supplies</t>
  </si>
  <si>
    <t>Charms Subscription Fees</t>
  </si>
  <si>
    <t>TOTALS</t>
  </si>
  <si>
    <t>Indoor Percussion Fair Share Fee</t>
  </si>
  <si>
    <t>Band Banquet</t>
  </si>
  <si>
    <t>Hospitality</t>
  </si>
  <si>
    <t>Indoor Percussion - TCGC Event Registration</t>
  </si>
  <si>
    <t>Indoor Percussion - Instructor</t>
  </si>
  <si>
    <t>Indoor Percussion - Visual Technicians</t>
  </si>
  <si>
    <t>Percussion Clinic/Auditions</t>
  </si>
  <si>
    <t>Drum Major Adjuticators</t>
  </si>
  <si>
    <t>Indoor Percussion - Percussion Supplies</t>
  </si>
  <si>
    <t>Indoor Percussion - Shoes</t>
  </si>
  <si>
    <t>Indoor Percussion - Uniforms</t>
  </si>
  <si>
    <t>Senior Sashes</t>
  </si>
  <si>
    <t>Move Crew</t>
  </si>
  <si>
    <t>Water Crew Maint/Supplies/Registration</t>
  </si>
  <si>
    <t>Indoor Percussion - Indoor Floor</t>
  </si>
  <si>
    <t>Transportation - Fuel</t>
  </si>
  <si>
    <t>Trailer Driver Mileage</t>
  </si>
  <si>
    <t>Web Hosting</t>
  </si>
  <si>
    <t>Net Income/(Loss)</t>
  </si>
  <si>
    <t>Pre-UIL Judges</t>
  </si>
  <si>
    <t>Indoor Percussion - Electronic Design</t>
  </si>
  <si>
    <t>Electronics</t>
  </si>
  <si>
    <t>Winter Guard - Floor</t>
  </si>
  <si>
    <t>Winter Guard - Technician</t>
  </si>
  <si>
    <t>Winter Guard - Hotel</t>
  </si>
  <si>
    <t>Winter Guard - Consultant</t>
  </si>
  <si>
    <t>Winter Guard - Food</t>
  </si>
  <si>
    <t>Winter Guard - Props</t>
  </si>
  <si>
    <t>Winter Guard - TCGC Guard Event</t>
  </si>
  <si>
    <t>Competition Meals</t>
  </si>
  <si>
    <t>Gloves</t>
  </si>
  <si>
    <t>Marching Show - Drumline Slips/covers</t>
  </si>
  <si>
    <t>Indoor Percussion - Drumline Slips/covers</t>
  </si>
  <si>
    <t>Popcorn - Deanan Gourmet Popcorn</t>
  </si>
  <si>
    <t>Hotdog Howdy</t>
  </si>
  <si>
    <t>Fiesta Medals</t>
  </si>
  <si>
    <t>Fiesta - Battle of the Bands</t>
  </si>
  <si>
    <t>BBQ Cook-off</t>
  </si>
  <si>
    <t>Coffee</t>
  </si>
  <si>
    <t>FUNDRAISING</t>
  </si>
  <si>
    <t>MARCHING BAND</t>
  </si>
  <si>
    <t>GENERAL &amp; ADMINISTRATION</t>
  </si>
  <si>
    <t>TOTAL GENERAL &amp; ADMINISTRATION</t>
  </si>
  <si>
    <t>Guard - TECCA Guard Event</t>
  </si>
  <si>
    <t>Band Competition/Student Entry Fees</t>
  </si>
  <si>
    <t>Clinicians (Masterclass Teachers)</t>
  </si>
  <si>
    <t>TOTAL MARCHING BAND</t>
  </si>
  <si>
    <t>Guard - Instructor</t>
  </si>
  <si>
    <t>Guard - Consultant (Marching Season)</t>
  </si>
  <si>
    <t>Guard - Technicians (Marching Season)</t>
  </si>
  <si>
    <t>Guard - Shoes</t>
  </si>
  <si>
    <t>Guard - Sweatsuit/Warmup</t>
  </si>
  <si>
    <t>Shoes - Marching Band</t>
  </si>
  <si>
    <t>INDOOR PERCUSSION</t>
  </si>
  <si>
    <t>Indoor Percussion - Indoor Drill/Music</t>
  </si>
  <si>
    <t>TOTAL INDOOR PERCUSSION</t>
  </si>
  <si>
    <t>TRANSPORTATION</t>
  </si>
  <si>
    <t>TOTAL TRANSPORTATION</t>
  </si>
  <si>
    <t>TOTAL FUNDRAISING</t>
  </si>
  <si>
    <t>Special Events</t>
  </si>
  <si>
    <t>State Sales Tax</t>
  </si>
  <si>
    <t>Staff polo shirts</t>
  </si>
  <si>
    <t>Uniform Under Armour</t>
  </si>
  <si>
    <t>Guard - Equipment</t>
  </si>
  <si>
    <t>Guard - Uniform</t>
  </si>
  <si>
    <t>Winter Guard - Uniform</t>
  </si>
  <si>
    <t>Sponsorships</t>
  </si>
  <si>
    <t>Marching Show - Clinicians/Consultants</t>
  </si>
  <si>
    <t>Tamale Dinner</t>
  </si>
  <si>
    <t>Bank Balance - Checking account @ 3/23/2020</t>
  </si>
  <si>
    <t>Payments that haven't cleared as of 3/23/2020</t>
  </si>
  <si>
    <t>James Taylor</t>
  </si>
  <si>
    <t>Jordan Barden</t>
  </si>
  <si>
    <t>Bryan Morgan</t>
  </si>
  <si>
    <t>Texas Color Guard Circuit</t>
  </si>
  <si>
    <t>Northside ISD - Semi driver reimb (Grant)</t>
  </si>
  <si>
    <t>Zachary Crist</t>
  </si>
  <si>
    <t>Steve Weiss Music</t>
  </si>
  <si>
    <t>Miguel Perez</t>
  </si>
  <si>
    <t>Luis Ramos</t>
  </si>
  <si>
    <t>Victoria Rito (Feb/March fee)</t>
  </si>
  <si>
    <t>Victoria Rito  (Jan fee)</t>
  </si>
  <si>
    <t>Deposits outstanding</t>
  </si>
  <si>
    <t>Cane's Sponsorship</t>
  </si>
  <si>
    <t>Estimated Cash Balance @ 3/31/2020</t>
  </si>
  <si>
    <r>
      <t xml:space="preserve">NOTE:  If no additional debit card purchases are made and no additional deposits are received between now and end of March, remaining cash balance will be </t>
    </r>
    <r>
      <rPr>
        <b/>
        <sz val="10"/>
        <color theme="1"/>
        <rFont val="Times New Roman"/>
        <family val="1"/>
      </rPr>
      <t>$1,844.85</t>
    </r>
  </si>
  <si>
    <t>Bank Balance - Money Market account @ 3/23/2020</t>
  </si>
  <si>
    <t>2020 - 2021 Budget Template</t>
  </si>
  <si>
    <t>ACTUAL EXPENSES</t>
  </si>
  <si>
    <t>Accounting/1099 Filing Fees</t>
  </si>
  <si>
    <t>Bank Charges/Fees</t>
  </si>
  <si>
    <t>Student Awards/Trophies/Sr Recognition</t>
  </si>
  <si>
    <t>Section T-Shirts</t>
  </si>
  <si>
    <t>Spirit Items - Marching Competition Patches</t>
  </si>
  <si>
    <t>Tumblers</t>
  </si>
  <si>
    <t>Chocolate Sales - World's Finest</t>
  </si>
  <si>
    <t>JAZZ BAND MUSIC</t>
  </si>
  <si>
    <t>COLOR GUARD</t>
  </si>
  <si>
    <t>Band Supplies/Instrument/Equipment Repair</t>
  </si>
  <si>
    <t>TOTAL COLOR GUARD</t>
  </si>
  <si>
    <t>Guard - Fair Share Fee</t>
  </si>
  <si>
    <t>Beginning Bank Balance @ 6.1.2020</t>
  </si>
  <si>
    <t>JUNE 1st - JUNE 30th</t>
  </si>
  <si>
    <t>JUNE 1, 2020 - MAY 31, 2021</t>
  </si>
  <si>
    <t>VARIANCE TO DATE</t>
  </si>
  <si>
    <t>NOTES</t>
  </si>
  <si>
    <t>Bank Transfer from Money Market Account</t>
  </si>
  <si>
    <t>Winter Guard - Fair Share Fee</t>
  </si>
  <si>
    <t>Band Fair Share Fees</t>
  </si>
  <si>
    <t>Refund for Fiesta deposit</t>
  </si>
  <si>
    <t>$900 for 19-20 school year</t>
  </si>
  <si>
    <t>$100 refund for 19-20 year</t>
  </si>
  <si>
    <t>$4000 for 19-20 school year</t>
  </si>
  <si>
    <t>$1500 for 19-20 school year</t>
  </si>
  <si>
    <t>$5195 for 19-20 year</t>
  </si>
  <si>
    <t>$1500 for 19-20 year</t>
  </si>
  <si>
    <t>Indoor Percussion - SNAP Fundraiser</t>
  </si>
  <si>
    <t>$800/student</t>
  </si>
  <si>
    <t>$3,675 for 19-20 school year
$350/student 20/21 year</t>
  </si>
  <si>
    <t>Winter Guard -Transportation</t>
  </si>
  <si>
    <t>Indoor Percussion - Transportation</t>
  </si>
  <si>
    <t>&lt;&lt; Current Available Checkbook Balance &gt;&gt;</t>
  </si>
  <si>
    <t>Uncleared Transactions at 6/30/2020</t>
  </si>
  <si>
    <t>TCGC</t>
  </si>
  <si>
    <t>TxTag</t>
  </si>
  <si>
    <t>World's Finest Chocolate</t>
  </si>
  <si>
    <t>Cesar Gonzalez</t>
  </si>
  <si>
    <t>Felix Flores</t>
  </si>
  <si>
    <t>Mark Moreno</t>
  </si>
  <si>
    <t>Justin Shelton</t>
  </si>
  <si>
    <t>Bank Balance @ 6/30/2020</t>
  </si>
  <si>
    <t>Reconciled Cash Balance @ 6/30/2020</t>
  </si>
  <si>
    <t>DIFFERENCE</t>
  </si>
  <si>
    <t>2020 - 2021 DRAFT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</si>
</sst>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0"/>
    <numFmt numFmtId="165" formatCode="_(* #,##0_);_(* \(#,##0\);_(* &quot;-&quot;??_);_(@_)"/>
    <numFmt numFmtId="166" formatCode="_(&quot;$&quot;* #,##0_);_(&quot;$&quot;* \(#,##0\);_(&quot;$&quot;* &quot;-&quot;??_);_(@_)"/>
    <numFmt numFmtId="167" formatCode="[$-409]mmmm\ d\,\ yyyy;@"/>
  </numFmts>
  <fonts count="15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6"/>
      <name val="Arial"/>
      <family val="2"/>
    </font>
    <font>
      <sz val="9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9"/>
      <name val="Times New Roman"/>
      <family val="1"/>
    </font>
    <font>
      <b/>
      <sz val="18"/>
      <color theme="3"/>
      <name val="Arial"/>
      <family val="2"/>
    </font>
    <font>
      <b/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sz val="9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39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 wrapText="1" indent="1"/>
    </xf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left" vertical="top" wrapText="1"/>
    </xf>
    <xf numFmtId="165" fontId="1" fillId="0" borderId="0" xfId="1" applyNumberFormat="1" applyFont="1" applyFill="1" applyBorder="1" applyAlignment="1">
      <alignment horizontal="left" vertical="top" wrapText="1"/>
    </xf>
    <xf numFmtId="165" fontId="1" fillId="0" borderId="0" xfId="1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top"/>
    </xf>
    <xf numFmtId="166" fontId="4" fillId="0" borderId="0" xfId="2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/>
    </xf>
    <xf numFmtId="0" fontId="9" fillId="0" borderId="4" xfId="0" applyFont="1" applyFill="1" applyBorder="1" applyAlignment="1">
      <alignment horizontal="left" vertical="top" wrapText="1" indent="1"/>
    </xf>
    <xf numFmtId="0" fontId="9" fillId="0" borderId="0" xfId="0" applyFont="1" applyFill="1" applyBorder="1" applyAlignment="1">
      <alignment horizontal="left" vertical="top"/>
    </xf>
    <xf numFmtId="165" fontId="9" fillId="0" borderId="13" xfId="1" applyNumberFormat="1" applyFont="1" applyFill="1" applyBorder="1" applyAlignment="1">
      <alignment horizontal="right" vertical="top" wrapText="1"/>
    </xf>
    <xf numFmtId="165" fontId="1" fillId="0" borderId="15" xfId="1" applyNumberFormat="1" applyFont="1" applyFill="1" applyBorder="1" applyAlignment="1">
      <alignment horizontal="right" vertical="top" wrapText="1"/>
    </xf>
    <xf numFmtId="0" fontId="3" fillId="2" borderId="4" xfId="0" applyFont="1" applyFill="1" applyBorder="1" applyAlignment="1">
      <alignment horizontal="left" vertical="top" wrapText="1" indent="1"/>
    </xf>
    <xf numFmtId="166" fontId="4" fillId="2" borderId="0" xfId="2" applyNumberFormat="1" applyFont="1" applyFill="1" applyBorder="1" applyAlignment="1">
      <alignment horizontal="right" vertical="top" wrapText="1"/>
    </xf>
    <xf numFmtId="166" fontId="4" fillId="2" borderId="13" xfId="2" applyNumberFormat="1" applyFont="1" applyFill="1" applyBorder="1" applyAlignment="1">
      <alignment horizontal="right" vertical="top" wrapText="1"/>
    </xf>
    <xf numFmtId="166" fontId="3" fillId="2" borderId="7" xfId="2" applyNumberFormat="1" applyFont="1" applyFill="1" applyBorder="1" applyAlignment="1">
      <alignment horizontal="left" vertical="top" wrapText="1" indent="1"/>
    </xf>
    <xf numFmtId="166" fontId="4" fillId="2" borderId="2" xfId="2" applyNumberFormat="1" applyFont="1" applyFill="1" applyBorder="1" applyAlignment="1">
      <alignment horizontal="right" vertical="top" wrapText="1"/>
    </xf>
    <xf numFmtId="166" fontId="4" fillId="2" borderId="9" xfId="2" applyNumberFormat="1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horizontal="left" wrapText="1"/>
    </xf>
    <xf numFmtId="165" fontId="1" fillId="0" borderId="13" xfId="1" applyNumberFormat="1" applyFont="1" applyFill="1" applyBorder="1" applyAlignment="1">
      <alignment horizontal="right" vertical="top" wrapText="1"/>
    </xf>
    <xf numFmtId="165" fontId="9" fillId="0" borderId="15" xfId="1" applyNumberFormat="1" applyFont="1" applyFill="1" applyBorder="1" applyAlignment="1">
      <alignment horizontal="right" vertical="top" wrapText="1"/>
    </xf>
    <xf numFmtId="0" fontId="7" fillId="0" borderId="2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wrapText="1"/>
    </xf>
    <xf numFmtId="166" fontId="4" fillId="2" borderId="11" xfId="2" applyNumberFormat="1" applyFont="1" applyFill="1" applyBorder="1" applyAlignment="1">
      <alignment horizontal="right" vertical="top" wrapText="1"/>
    </xf>
    <xf numFmtId="165" fontId="1" fillId="0" borderId="11" xfId="1" applyNumberFormat="1" applyFont="1" applyFill="1" applyBorder="1" applyAlignment="1">
      <alignment horizontal="right" vertical="center" wrapText="1"/>
    </xf>
    <xf numFmtId="166" fontId="4" fillId="2" borderId="22" xfId="2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164" fontId="1" fillId="0" borderId="11" xfId="0" applyNumberFormat="1" applyFont="1" applyFill="1" applyBorder="1" applyAlignment="1">
      <alignment horizontal="left" vertical="top" wrapText="1"/>
    </xf>
    <xf numFmtId="165" fontId="1" fillId="0" borderId="11" xfId="1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165" fontId="4" fillId="0" borderId="11" xfId="1" applyNumberFormat="1" applyFont="1" applyFill="1" applyBorder="1" applyAlignment="1">
      <alignment horizontal="right" vertical="top" wrapText="1"/>
    </xf>
    <xf numFmtId="165" fontId="4" fillId="0" borderId="0" xfId="1" applyNumberFormat="1" applyFont="1" applyFill="1" applyBorder="1" applyAlignment="1">
      <alignment horizontal="right" vertical="top" wrapText="1"/>
    </xf>
    <xf numFmtId="165" fontId="4" fillId="0" borderId="5" xfId="1" applyNumberFormat="1" applyFont="1" applyFill="1" applyBorder="1" applyAlignment="1">
      <alignment horizontal="right" vertical="top" wrapText="1"/>
    </xf>
    <xf numFmtId="165" fontId="4" fillId="0" borderId="12" xfId="1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0" fillId="0" borderId="5" xfId="0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center" vertical="center" wrapText="1"/>
    </xf>
    <xf numFmtId="165" fontId="1" fillId="0" borderId="13" xfId="1" applyNumberFormat="1" applyFont="1" applyFill="1" applyBorder="1" applyAlignment="1">
      <alignment horizontal="right" vertical="center" wrapText="1"/>
    </xf>
    <xf numFmtId="164" fontId="1" fillId="0" borderId="13" xfId="0" applyNumberFormat="1" applyFont="1" applyFill="1" applyBorder="1" applyAlignment="1">
      <alignment horizontal="right" vertical="top" wrapText="1"/>
    </xf>
    <xf numFmtId="166" fontId="4" fillId="0" borderId="14" xfId="0" applyNumberFormat="1" applyFont="1" applyFill="1" applyBorder="1" applyAlignment="1">
      <alignment horizontal="left" vertical="top"/>
    </xf>
    <xf numFmtId="165" fontId="4" fillId="0" borderId="13" xfId="1" applyNumberFormat="1" applyFont="1" applyFill="1" applyBorder="1" applyAlignment="1">
      <alignment horizontal="right" vertical="top" wrapText="1"/>
    </xf>
    <xf numFmtId="0" fontId="3" fillId="0" borderId="8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horizontal="center" vertical="center" wrapText="1"/>
    </xf>
    <xf numFmtId="166" fontId="10" fillId="3" borderId="0" xfId="2" applyNumberFormat="1" applyFont="1" applyFill="1" applyBorder="1" applyAlignment="1">
      <alignment horizontal="center" vertical="center" wrapText="1"/>
    </xf>
    <xf numFmtId="165" fontId="1" fillId="0" borderId="0" xfId="1" applyNumberFormat="1" applyFont="1" applyFill="1" applyBorder="1" applyAlignment="1">
      <alignment horizontal="right" vertical="top" wrapText="1"/>
    </xf>
    <xf numFmtId="165" fontId="1" fillId="0" borderId="5" xfId="1" applyNumberFormat="1" applyFont="1" applyFill="1" applyBorder="1" applyAlignment="1">
      <alignment horizontal="right" vertical="top" wrapText="1"/>
    </xf>
    <xf numFmtId="164" fontId="1" fillId="0" borderId="0" xfId="0" applyNumberFormat="1" applyFont="1" applyFill="1" applyBorder="1" applyAlignment="1">
      <alignment horizontal="right" vertical="top" wrapText="1"/>
    </xf>
    <xf numFmtId="165" fontId="9" fillId="0" borderId="0" xfId="1" applyNumberFormat="1" applyFont="1" applyFill="1" applyBorder="1" applyAlignment="1">
      <alignment horizontal="right" vertical="top" wrapText="1"/>
    </xf>
    <xf numFmtId="165" fontId="9" fillId="0" borderId="5" xfId="1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/>
    </xf>
    <xf numFmtId="0" fontId="1" fillId="0" borderId="29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vertical="top"/>
    </xf>
    <xf numFmtId="166" fontId="10" fillId="3" borderId="16" xfId="2" applyNumberFormat="1" applyFont="1" applyFill="1" applyBorder="1" applyAlignment="1">
      <alignment horizontal="center" vertical="center" wrapText="1"/>
    </xf>
    <xf numFmtId="165" fontId="1" fillId="0" borderId="10" xfId="1" applyNumberFormat="1" applyFont="1" applyFill="1" applyBorder="1" applyAlignment="1">
      <alignment horizontal="left" vertical="top"/>
    </xf>
    <xf numFmtId="166" fontId="4" fillId="0" borderId="28" xfId="0" applyNumberFormat="1" applyFont="1" applyFill="1" applyBorder="1" applyAlignment="1">
      <alignment horizontal="left" vertical="top"/>
    </xf>
    <xf numFmtId="165" fontId="1" fillId="0" borderId="8" xfId="1" applyNumberFormat="1" applyFont="1" applyFill="1" applyBorder="1" applyAlignment="1">
      <alignment horizontal="left" vertical="top"/>
    </xf>
    <xf numFmtId="166" fontId="4" fillId="2" borderId="10" xfId="2" applyNumberFormat="1" applyFont="1" applyFill="1" applyBorder="1" applyAlignment="1">
      <alignment horizontal="left" vertical="top"/>
    </xf>
    <xf numFmtId="166" fontId="4" fillId="2" borderId="28" xfId="2" applyNumberFormat="1" applyFont="1" applyFill="1" applyBorder="1" applyAlignment="1">
      <alignment horizontal="left" vertical="top"/>
    </xf>
    <xf numFmtId="166" fontId="4" fillId="2" borderId="6" xfId="2" applyNumberFormat="1" applyFont="1" applyFill="1" applyBorder="1" applyAlignment="1">
      <alignment horizontal="right" vertical="top" wrapText="1"/>
    </xf>
    <xf numFmtId="166" fontId="4" fillId="2" borderId="18" xfId="2" applyNumberFormat="1" applyFont="1" applyFill="1" applyBorder="1" applyAlignment="1">
      <alignment horizontal="right" vertical="top" wrapText="1"/>
    </xf>
    <xf numFmtId="0" fontId="14" fillId="0" borderId="0" xfId="0" applyFont="1" applyFill="1" applyBorder="1" applyAlignment="1">
      <alignment horizontal="left" vertical="top" indent="1"/>
    </xf>
    <xf numFmtId="0" fontId="14" fillId="0" borderId="30" xfId="0" applyFont="1" applyFill="1" applyBorder="1" applyAlignment="1">
      <alignment horizontal="left" vertical="top" indent="1"/>
    </xf>
    <xf numFmtId="0" fontId="2" fillId="4" borderId="4" xfId="0" applyFont="1" applyFill="1" applyBorder="1" applyAlignment="1">
      <alignment horizontal="left" vertical="top" wrapText="1" indent="1"/>
    </xf>
    <xf numFmtId="165" fontId="4" fillId="4" borderId="11" xfId="1" applyNumberFormat="1" applyFont="1" applyFill="1" applyBorder="1" applyAlignment="1">
      <alignment horizontal="right" vertical="top" wrapText="1"/>
    </xf>
    <xf numFmtId="165" fontId="4" fillId="4" borderId="0" xfId="1" applyNumberFormat="1" applyFont="1" applyFill="1" applyBorder="1" applyAlignment="1">
      <alignment horizontal="right" vertical="top" wrapText="1"/>
    </xf>
    <xf numFmtId="0" fontId="9" fillId="4" borderId="4" xfId="0" applyFont="1" applyFill="1" applyBorder="1" applyAlignment="1">
      <alignment horizontal="left" vertical="top" wrapText="1" indent="1"/>
    </xf>
    <xf numFmtId="165" fontId="9" fillId="4" borderId="13" xfId="1" applyNumberFormat="1" applyFont="1" applyFill="1" applyBorder="1" applyAlignment="1">
      <alignment horizontal="right" vertical="top" wrapText="1"/>
    </xf>
    <xf numFmtId="165" fontId="1" fillId="4" borderId="13" xfId="1" applyNumberFormat="1" applyFont="1" applyFill="1" applyBorder="1" applyAlignment="1">
      <alignment horizontal="right" vertical="top" wrapText="1"/>
    </xf>
    <xf numFmtId="0" fontId="2" fillId="5" borderId="4" xfId="0" applyFont="1" applyFill="1" applyBorder="1" applyAlignment="1">
      <alignment horizontal="left" vertical="top" wrapText="1" indent="1"/>
    </xf>
    <xf numFmtId="165" fontId="4" fillId="5" borderId="11" xfId="1" applyNumberFormat="1" applyFont="1" applyFill="1" applyBorder="1" applyAlignment="1">
      <alignment horizontal="right" vertical="top" wrapText="1"/>
    </xf>
    <xf numFmtId="165" fontId="4" fillId="5" borderId="0" xfId="1" applyNumberFormat="1" applyFont="1" applyFill="1" applyBorder="1" applyAlignment="1">
      <alignment horizontal="right" vertical="top" wrapText="1"/>
    </xf>
    <xf numFmtId="165" fontId="1" fillId="5" borderId="13" xfId="1" applyNumberFormat="1" applyFont="1" applyFill="1" applyBorder="1" applyAlignment="1">
      <alignment horizontal="right" vertical="top" wrapText="1"/>
    </xf>
    <xf numFmtId="165" fontId="4" fillId="5" borderId="12" xfId="1" applyNumberFormat="1" applyFont="1" applyFill="1" applyBorder="1" applyAlignment="1">
      <alignment horizontal="right" vertical="top" wrapText="1"/>
    </xf>
    <xf numFmtId="165" fontId="4" fillId="5" borderId="5" xfId="1" applyNumberFormat="1" applyFont="1" applyFill="1" applyBorder="1" applyAlignment="1">
      <alignment horizontal="right" vertical="top" wrapText="1"/>
    </xf>
    <xf numFmtId="165" fontId="1" fillId="5" borderId="15" xfId="1" applyNumberFormat="1" applyFont="1" applyFill="1" applyBorder="1" applyAlignment="1">
      <alignment horizontal="right" vertical="top" wrapText="1"/>
    </xf>
    <xf numFmtId="0" fontId="9" fillId="6" borderId="4" xfId="0" applyFont="1" applyFill="1" applyBorder="1" applyAlignment="1">
      <alignment horizontal="left" vertical="top" wrapText="1" indent="1"/>
    </xf>
    <xf numFmtId="165" fontId="4" fillId="6" borderId="11" xfId="1" applyNumberFormat="1" applyFont="1" applyFill="1" applyBorder="1" applyAlignment="1">
      <alignment horizontal="right" vertical="top" wrapText="1"/>
    </xf>
    <xf numFmtId="165" fontId="4" fillId="6" borderId="0" xfId="1" applyNumberFormat="1" applyFont="1" applyFill="1" applyBorder="1" applyAlignment="1">
      <alignment horizontal="right" vertical="top" wrapText="1"/>
    </xf>
    <xf numFmtId="165" fontId="9" fillId="6" borderId="13" xfId="1" applyNumberFormat="1" applyFont="1" applyFill="1" applyBorder="1" applyAlignment="1">
      <alignment horizontal="right" vertical="top" wrapText="1"/>
    </xf>
    <xf numFmtId="0" fontId="9" fillId="7" borderId="4" xfId="0" applyFont="1" applyFill="1" applyBorder="1" applyAlignment="1">
      <alignment horizontal="left" vertical="top" wrapText="1" indent="1"/>
    </xf>
    <xf numFmtId="165" fontId="4" fillId="7" borderId="11" xfId="1" applyNumberFormat="1" applyFont="1" applyFill="1" applyBorder="1" applyAlignment="1">
      <alignment horizontal="right" vertical="top" wrapText="1"/>
    </xf>
    <xf numFmtId="165" fontId="4" fillId="7" borderId="0" xfId="1" applyNumberFormat="1" applyFont="1" applyFill="1" applyBorder="1" applyAlignment="1">
      <alignment horizontal="right" vertical="top" wrapText="1"/>
    </xf>
    <xf numFmtId="165" fontId="9" fillId="7" borderId="13" xfId="1" applyNumberFormat="1" applyFont="1" applyFill="1" applyBorder="1" applyAlignment="1">
      <alignment horizontal="right" vertical="top" wrapText="1"/>
    </xf>
    <xf numFmtId="165" fontId="1" fillId="0" borderId="11" xfId="1" applyNumberFormat="1" applyFont="1" applyFill="1" applyBorder="1" applyAlignment="1">
      <alignment horizontal="right" vertical="top" wrapText="1"/>
    </xf>
    <xf numFmtId="165" fontId="1" fillId="0" borderId="12" xfId="1" applyNumberFormat="1" applyFont="1" applyFill="1" applyBorder="1" applyAlignment="1">
      <alignment horizontal="right" vertical="top" wrapText="1"/>
    </xf>
    <xf numFmtId="0" fontId="2" fillId="8" borderId="4" xfId="0" applyFont="1" applyFill="1" applyBorder="1" applyAlignment="1">
      <alignment horizontal="left" vertical="top" wrapText="1" indent="1"/>
    </xf>
    <xf numFmtId="165" fontId="1" fillId="8" borderId="11" xfId="1" applyNumberFormat="1" applyFont="1" applyFill="1" applyBorder="1" applyAlignment="1">
      <alignment horizontal="right" vertical="top" wrapText="1"/>
    </xf>
    <xf numFmtId="165" fontId="1" fillId="8" borderId="0" xfId="1" applyNumberFormat="1" applyFont="1" applyFill="1" applyBorder="1" applyAlignment="1">
      <alignment horizontal="right" vertical="top" wrapText="1"/>
    </xf>
    <xf numFmtId="165" fontId="1" fillId="8" borderId="13" xfId="1" applyNumberFormat="1" applyFont="1" applyFill="1" applyBorder="1" applyAlignment="1">
      <alignment horizontal="right" vertical="top" wrapText="1"/>
    </xf>
    <xf numFmtId="0" fontId="14" fillId="0" borderId="0" xfId="0" applyFont="1" applyFill="1" applyBorder="1" applyAlignment="1">
      <alignment horizontal="left" vertical="top" wrapText="1" indent="1"/>
    </xf>
    <xf numFmtId="0" fontId="14" fillId="0" borderId="30" xfId="0" applyFont="1" applyFill="1" applyBorder="1" applyAlignment="1">
      <alignment horizontal="left" vertical="top" wrapText="1" indent="1"/>
    </xf>
    <xf numFmtId="14" fontId="0" fillId="0" borderId="0" xfId="0" applyNumberFormat="1" applyFill="1" applyBorder="1" applyAlignment="1">
      <alignment horizontal="left" vertical="top"/>
    </xf>
    <xf numFmtId="165" fontId="0" fillId="0" borderId="0" xfId="1" applyNumberFormat="1" applyFont="1" applyFill="1" applyBorder="1" applyAlignment="1">
      <alignment horizontal="right" vertical="top"/>
    </xf>
    <xf numFmtId="166" fontId="0" fillId="0" borderId="0" xfId="2" applyNumberFormat="1" applyFont="1" applyFill="1" applyBorder="1" applyAlignment="1">
      <alignment horizontal="right" vertical="top"/>
    </xf>
    <xf numFmtId="166" fontId="0" fillId="0" borderId="5" xfId="2" applyNumberFormat="1" applyFont="1" applyFill="1" applyBorder="1" applyAlignment="1">
      <alignment horizontal="right" vertical="top"/>
    </xf>
    <xf numFmtId="166" fontId="0" fillId="0" borderId="0" xfId="0" applyNumberFormat="1" applyFill="1" applyBorder="1" applyAlignment="1">
      <alignment horizontal="left" vertical="top"/>
    </xf>
    <xf numFmtId="44" fontId="0" fillId="0" borderId="0" xfId="0" applyNumberFormat="1" applyFill="1" applyBorder="1" applyAlignment="1">
      <alignment horizontal="left" vertical="top"/>
    </xf>
    <xf numFmtId="166" fontId="0" fillId="0" borderId="32" xfId="0" applyNumberFormat="1" applyFill="1" applyBorder="1" applyAlignment="1">
      <alignment horizontal="left" vertical="top"/>
    </xf>
    <xf numFmtId="166" fontId="4" fillId="3" borderId="0" xfId="2" applyNumberFormat="1" applyFont="1" applyFill="1" applyBorder="1" applyAlignment="1">
      <alignment horizontal="right" vertical="top" wrapText="1"/>
    </xf>
    <xf numFmtId="166" fontId="4" fillId="3" borderId="33" xfId="2" applyNumberFormat="1" applyFont="1" applyFill="1" applyBorder="1" applyAlignment="1">
      <alignment horizontal="right" vertical="top" wrapText="1"/>
    </xf>
    <xf numFmtId="166" fontId="4" fillId="9" borderId="2" xfId="2" applyNumberFormat="1" applyFont="1" applyFill="1" applyBorder="1" applyAlignment="1">
      <alignment horizontal="right" vertical="top" wrapText="1"/>
    </xf>
    <xf numFmtId="0" fontId="1" fillId="9" borderId="8" xfId="0" applyFont="1" applyFill="1" applyBorder="1" applyAlignment="1">
      <alignment horizontal="left" vertical="top"/>
    </xf>
    <xf numFmtId="0" fontId="14" fillId="9" borderId="5" xfId="0" applyFont="1" applyFill="1" applyBorder="1" applyAlignment="1">
      <alignment horizontal="left" vertical="top" indent="1"/>
    </xf>
    <xf numFmtId="0" fontId="14" fillId="9" borderId="31" xfId="0" applyFont="1" applyFill="1" applyBorder="1" applyAlignment="1">
      <alignment horizontal="left" vertical="top" indent="1"/>
    </xf>
    <xf numFmtId="0" fontId="1" fillId="0" borderId="5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left" vertical="top" wrapText="1" indent="1"/>
    </xf>
    <xf numFmtId="0" fontId="14" fillId="0" borderId="30" xfId="0" applyFont="1" applyFill="1" applyBorder="1" applyAlignment="1">
      <alignment horizontal="left" vertical="top" wrapText="1" inden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4" fillId="2" borderId="18" xfId="0" applyFont="1" applyFill="1" applyBorder="1" applyAlignment="1">
      <alignment horizontal="center" vertical="top"/>
    </xf>
    <xf numFmtId="0" fontId="3" fillId="2" borderId="19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167" fontId="13" fillId="0" borderId="13" xfId="0" applyNumberFormat="1" applyFont="1" applyFill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FFFF66"/>
      <color rgb="FFE7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80"/>
  <sheetViews>
    <sheetView showGridLines="0" tabSelected="1" zoomScale="90" zoomScaleNormal="90" workbookViewId="0">
      <selection activeCell="A2" sqref="A2"/>
    </sheetView>
  </sheetViews>
  <sheetFormatPr defaultRowHeight="13.2" outlineLevelRow="1" x14ac:dyDescent="0.25"/>
  <cols>
    <col min="1" max="1" width="49.6640625" customWidth="1"/>
    <col min="2" max="2" width="12.6640625" customWidth="1"/>
    <col min="3" max="3" width="11.77734375" customWidth="1"/>
    <col min="4" max="4" width="15" bestFit="1" customWidth="1"/>
    <col min="5" max="5" width="12.6640625" customWidth="1"/>
    <col min="6" max="6" width="11.77734375" customWidth="1"/>
    <col min="7" max="7" width="15" bestFit="1" customWidth="1"/>
    <col min="8" max="8" width="15" customWidth="1"/>
    <col min="11" max="11" width="10" customWidth="1"/>
  </cols>
  <sheetData>
    <row r="1" spans="1:11" ht="22.8" x14ac:dyDescent="0.25">
      <c r="A1" s="38" t="s">
        <v>0</v>
      </c>
    </row>
    <row r="2" spans="1:11" ht="20.399999999999999" x14ac:dyDescent="0.25">
      <c r="A2" s="10" t="s">
        <v>128</v>
      </c>
    </row>
    <row r="3" spans="1:11" ht="12.75" customHeight="1" x14ac:dyDescent="0.25">
      <c r="A3" s="138">
        <v>44012</v>
      </c>
      <c r="B3" s="132" t="s">
        <v>174</v>
      </c>
      <c r="C3" s="133"/>
      <c r="D3" s="134"/>
      <c r="E3" s="132" t="s">
        <v>129</v>
      </c>
      <c r="F3" s="133"/>
      <c r="G3" s="133"/>
      <c r="H3" s="120" t="s">
        <v>145</v>
      </c>
      <c r="I3" s="123" t="s">
        <v>146</v>
      </c>
      <c r="J3" s="124"/>
      <c r="K3" s="125"/>
    </row>
    <row r="4" spans="1:11" s="1" customFormat="1" ht="12" customHeight="1" x14ac:dyDescent="0.25">
      <c r="A4" s="138"/>
      <c r="B4" s="135" t="s">
        <v>144</v>
      </c>
      <c r="C4" s="136"/>
      <c r="D4" s="137"/>
      <c r="E4" s="135" t="s">
        <v>143</v>
      </c>
      <c r="F4" s="136"/>
      <c r="G4" s="136"/>
      <c r="H4" s="121"/>
      <c r="I4" s="126"/>
      <c r="J4" s="127"/>
      <c r="K4" s="128"/>
    </row>
    <row r="5" spans="1:11" s="1" customFormat="1" x14ac:dyDescent="0.25">
      <c r="A5" s="52"/>
      <c r="B5" s="27" t="s">
        <v>1</v>
      </c>
      <c r="C5" s="12" t="s">
        <v>2</v>
      </c>
      <c r="D5" s="47" t="s">
        <v>59</v>
      </c>
      <c r="E5" s="27" t="s">
        <v>1</v>
      </c>
      <c r="F5" s="12" t="s">
        <v>2</v>
      </c>
      <c r="G5" s="53" t="s">
        <v>59</v>
      </c>
      <c r="H5" s="122"/>
      <c r="I5" s="129"/>
      <c r="J5" s="130"/>
      <c r="K5" s="131"/>
    </row>
    <row r="6" spans="1:11" s="1" customFormat="1" x14ac:dyDescent="0.25">
      <c r="A6" s="46" t="s">
        <v>142</v>
      </c>
      <c r="B6" s="54"/>
      <c r="C6" s="65"/>
      <c r="D6" s="112">
        <f t="shared" ref="D6" si="0">B6-C6</f>
        <v>0</v>
      </c>
      <c r="E6" s="54">
        <v>9664.59</v>
      </c>
      <c r="F6" s="36"/>
      <c r="G6" s="111">
        <f t="shared" ref="G6:G8" si="1">E6-F6</f>
        <v>9664.59</v>
      </c>
      <c r="H6" s="67">
        <f>G6-D6</f>
        <v>9664.59</v>
      </c>
      <c r="I6" s="60"/>
      <c r="J6" s="60"/>
      <c r="K6" s="61"/>
    </row>
    <row r="7" spans="1:11" s="6" customFormat="1" ht="22.95" customHeight="1" x14ac:dyDescent="0.25">
      <c r="A7" s="4" t="s">
        <v>82</v>
      </c>
      <c r="B7" s="28"/>
      <c r="C7" s="5"/>
      <c r="D7" s="24"/>
      <c r="E7" s="28"/>
      <c r="F7" s="5"/>
      <c r="G7" s="5"/>
      <c r="H7" s="62"/>
      <c r="K7" s="63"/>
    </row>
    <row r="8" spans="1:11" s="1" customFormat="1" outlineLevel="1" x14ac:dyDescent="0.25">
      <c r="A8" s="2" t="s">
        <v>130</v>
      </c>
      <c r="B8" s="96">
        <v>0</v>
      </c>
      <c r="C8" s="55">
        <v>100</v>
      </c>
      <c r="D8" s="25">
        <f t="shared" ref="D8" si="2">B8-C8</f>
        <v>-100</v>
      </c>
      <c r="E8" s="39">
        <v>0</v>
      </c>
      <c r="F8" s="40">
        <v>0</v>
      </c>
      <c r="G8" s="55">
        <f t="shared" si="1"/>
        <v>0</v>
      </c>
      <c r="H8" s="66">
        <f t="shared" ref="H8:H14" si="3">G8-D8</f>
        <v>100</v>
      </c>
      <c r="I8" s="118"/>
      <c r="J8" s="118"/>
      <c r="K8" s="119"/>
    </row>
    <row r="9" spans="1:11" s="1" customFormat="1" ht="12.75" customHeight="1" outlineLevel="1" x14ac:dyDescent="0.25">
      <c r="A9" s="98" t="s">
        <v>42</v>
      </c>
      <c r="B9" s="99">
        <v>15000</v>
      </c>
      <c r="C9" s="100">
        <v>18000</v>
      </c>
      <c r="D9" s="101">
        <f>B9-C9</f>
        <v>-3000</v>
      </c>
      <c r="E9" s="39">
        <v>0</v>
      </c>
      <c r="F9" s="40">
        <v>0</v>
      </c>
      <c r="G9" s="55">
        <f>E9-F9</f>
        <v>0</v>
      </c>
      <c r="H9" s="66">
        <f t="shared" si="3"/>
        <v>3000</v>
      </c>
      <c r="I9" s="118"/>
      <c r="J9" s="118"/>
      <c r="K9" s="119"/>
    </row>
    <row r="10" spans="1:11" s="1" customFormat="1" outlineLevel="1" x14ac:dyDescent="0.25">
      <c r="A10" s="2" t="s">
        <v>131</v>
      </c>
      <c r="B10" s="96">
        <v>0</v>
      </c>
      <c r="C10" s="55">
        <v>300</v>
      </c>
      <c r="D10" s="25">
        <f t="shared" ref="D10:D12" si="4">B10-C10</f>
        <v>-300</v>
      </c>
      <c r="E10" s="39">
        <v>0</v>
      </c>
      <c r="F10" s="40">
        <v>25</v>
      </c>
      <c r="G10" s="55">
        <f t="shared" ref="G10:G12" si="5">E10-F10</f>
        <v>-25</v>
      </c>
      <c r="H10" s="66">
        <f t="shared" si="3"/>
        <v>275</v>
      </c>
      <c r="I10" s="118"/>
      <c r="J10" s="118"/>
      <c r="K10" s="119"/>
    </row>
    <row r="11" spans="1:11" s="1" customFormat="1" outlineLevel="1" x14ac:dyDescent="0.25">
      <c r="A11" s="2" t="s">
        <v>147</v>
      </c>
      <c r="B11" s="96">
        <v>0</v>
      </c>
      <c r="C11" s="55">
        <v>0</v>
      </c>
      <c r="D11" s="25">
        <f t="shared" si="4"/>
        <v>0</v>
      </c>
      <c r="E11" s="39">
        <v>3000</v>
      </c>
      <c r="F11" s="40">
        <v>0</v>
      </c>
      <c r="G11" s="55">
        <f t="shared" si="5"/>
        <v>3000</v>
      </c>
      <c r="H11" s="66">
        <f t="shared" si="3"/>
        <v>3000</v>
      </c>
      <c r="I11" s="118"/>
      <c r="J11" s="118"/>
      <c r="K11" s="119"/>
    </row>
    <row r="12" spans="1:11" s="1" customFormat="1" outlineLevel="1" x14ac:dyDescent="0.25">
      <c r="A12" s="2" t="s">
        <v>14</v>
      </c>
      <c r="B12" s="96">
        <v>0</v>
      </c>
      <c r="C12" s="55">
        <v>150</v>
      </c>
      <c r="D12" s="25">
        <f t="shared" si="4"/>
        <v>-150</v>
      </c>
      <c r="E12" s="39">
        <v>0</v>
      </c>
      <c r="F12" s="40">
        <v>0</v>
      </c>
      <c r="G12" s="55">
        <f t="shared" si="5"/>
        <v>0</v>
      </c>
      <c r="H12" s="66">
        <f t="shared" si="3"/>
        <v>150</v>
      </c>
      <c r="I12" s="118"/>
      <c r="J12" s="118"/>
      <c r="K12" s="119"/>
    </row>
    <row r="13" spans="1:11" s="1" customFormat="1" outlineLevel="1" x14ac:dyDescent="0.25">
      <c r="A13" s="2" t="s">
        <v>13</v>
      </c>
      <c r="B13" s="96">
        <v>3000</v>
      </c>
      <c r="C13" s="55">
        <v>0</v>
      </c>
      <c r="D13" s="48">
        <f>B13-C13</f>
        <v>3000</v>
      </c>
      <c r="E13" s="39">
        <v>0</v>
      </c>
      <c r="F13" s="40">
        <v>0</v>
      </c>
      <c r="G13" s="9">
        <f>E13-F13</f>
        <v>0</v>
      </c>
      <c r="H13" s="66">
        <f t="shared" si="3"/>
        <v>-3000</v>
      </c>
      <c r="I13" s="118"/>
      <c r="J13" s="118"/>
      <c r="K13" s="119"/>
    </row>
    <row r="14" spans="1:11" s="1" customFormat="1" outlineLevel="1" x14ac:dyDescent="0.25">
      <c r="A14" s="98" t="s">
        <v>39</v>
      </c>
      <c r="B14" s="99">
        <v>0</v>
      </c>
      <c r="C14" s="100">
        <v>500</v>
      </c>
      <c r="D14" s="101">
        <f>B14-C14</f>
        <v>-500</v>
      </c>
      <c r="E14" s="39">
        <v>0</v>
      </c>
      <c r="F14" s="40">
        <v>0</v>
      </c>
      <c r="G14" s="55">
        <f>E14-F14</f>
        <v>0</v>
      </c>
      <c r="H14" s="66">
        <f t="shared" si="3"/>
        <v>500</v>
      </c>
      <c r="I14" s="118"/>
      <c r="J14" s="118"/>
      <c r="K14" s="119"/>
    </row>
    <row r="15" spans="1:11" s="1" customFormat="1" outlineLevel="1" x14ac:dyDescent="0.25">
      <c r="A15" s="2" t="s">
        <v>15</v>
      </c>
      <c r="B15" s="96">
        <v>0</v>
      </c>
      <c r="C15" s="55">
        <v>4000</v>
      </c>
      <c r="D15" s="25">
        <f t="shared" ref="D15:D21" si="6">B15-C15</f>
        <v>-4000</v>
      </c>
      <c r="E15" s="39">
        <v>0</v>
      </c>
      <c r="F15" s="40">
        <v>83.63</v>
      </c>
      <c r="G15" s="55">
        <f t="shared" ref="G15:G21" si="7">E15-F15</f>
        <v>-83.63</v>
      </c>
      <c r="H15" s="66">
        <f t="shared" ref="H15:H30" si="8">G15-D15</f>
        <v>3916.37</v>
      </c>
      <c r="I15" s="118"/>
      <c r="J15" s="118"/>
      <c r="K15" s="119"/>
    </row>
    <row r="16" spans="1:11" s="1" customFormat="1" outlineLevel="1" x14ac:dyDescent="0.25">
      <c r="A16" s="2" t="s">
        <v>43</v>
      </c>
      <c r="B16" s="96">
        <v>0</v>
      </c>
      <c r="C16" s="55">
        <v>100</v>
      </c>
      <c r="D16" s="25">
        <f t="shared" si="6"/>
        <v>-100</v>
      </c>
      <c r="E16" s="39">
        <v>0</v>
      </c>
      <c r="F16" s="40">
        <v>0</v>
      </c>
      <c r="G16" s="55">
        <f t="shared" si="7"/>
        <v>0</v>
      </c>
      <c r="H16" s="66">
        <f t="shared" si="8"/>
        <v>100</v>
      </c>
      <c r="I16" s="118"/>
      <c r="J16" s="118"/>
      <c r="K16" s="119"/>
    </row>
    <row r="17" spans="1:11" s="1" customFormat="1" outlineLevel="1" x14ac:dyDescent="0.25">
      <c r="A17" s="98" t="s">
        <v>28</v>
      </c>
      <c r="B17" s="99">
        <v>0</v>
      </c>
      <c r="C17" s="100">
        <v>1650</v>
      </c>
      <c r="D17" s="101">
        <f t="shared" si="6"/>
        <v>-1650</v>
      </c>
      <c r="E17" s="39">
        <v>0</v>
      </c>
      <c r="F17" s="40">
        <v>0</v>
      </c>
      <c r="G17" s="55">
        <f t="shared" si="7"/>
        <v>0</v>
      </c>
      <c r="H17" s="66">
        <f t="shared" si="8"/>
        <v>1650</v>
      </c>
      <c r="I17" s="118"/>
      <c r="J17" s="118"/>
      <c r="K17" s="119"/>
    </row>
    <row r="18" spans="1:11" s="1" customFormat="1" outlineLevel="1" x14ac:dyDescent="0.25">
      <c r="A18" s="2" t="s">
        <v>16</v>
      </c>
      <c r="B18" s="96">
        <v>0</v>
      </c>
      <c r="C18" s="55">
        <v>1500</v>
      </c>
      <c r="D18" s="25">
        <f t="shared" si="6"/>
        <v>-1500</v>
      </c>
      <c r="E18" s="39">
        <v>0</v>
      </c>
      <c r="F18" s="40">
        <v>56.41</v>
      </c>
      <c r="G18" s="55">
        <f t="shared" si="7"/>
        <v>-56.41</v>
      </c>
      <c r="H18" s="66">
        <f t="shared" si="8"/>
        <v>1443.59</v>
      </c>
      <c r="I18" s="118"/>
      <c r="J18" s="118"/>
      <c r="K18" s="119"/>
    </row>
    <row r="19" spans="1:11" s="1" customFormat="1" outlineLevel="1" x14ac:dyDescent="0.25">
      <c r="A19" s="2" t="s">
        <v>17</v>
      </c>
      <c r="B19" s="96">
        <v>0</v>
      </c>
      <c r="C19" s="55">
        <v>95</v>
      </c>
      <c r="D19" s="25">
        <f t="shared" si="6"/>
        <v>-95</v>
      </c>
      <c r="E19" s="39">
        <v>0</v>
      </c>
      <c r="F19" s="40">
        <v>92</v>
      </c>
      <c r="G19" s="55">
        <f t="shared" si="7"/>
        <v>-92</v>
      </c>
      <c r="H19" s="66">
        <f t="shared" si="8"/>
        <v>3</v>
      </c>
      <c r="I19" s="118"/>
      <c r="J19" s="118"/>
      <c r="K19" s="119"/>
    </row>
    <row r="20" spans="1:11" s="1" customFormat="1" outlineLevel="1" x14ac:dyDescent="0.25">
      <c r="A20" s="2" t="s">
        <v>18</v>
      </c>
      <c r="B20" s="96">
        <v>0</v>
      </c>
      <c r="C20" s="55">
        <v>1000</v>
      </c>
      <c r="D20" s="25">
        <f t="shared" si="6"/>
        <v>-1000</v>
      </c>
      <c r="E20" s="39">
        <v>0</v>
      </c>
      <c r="F20" s="40">
        <v>0</v>
      </c>
      <c r="G20" s="55">
        <f t="shared" si="7"/>
        <v>0</v>
      </c>
      <c r="H20" s="66">
        <f t="shared" si="8"/>
        <v>1000</v>
      </c>
      <c r="I20" s="118"/>
      <c r="J20" s="118"/>
      <c r="K20" s="119"/>
    </row>
    <row r="21" spans="1:11" s="1" customFormat="1" outlineLevel="1" x14ac:dyDescent="0.25">
      <c r="A21" s="2" t="s">
        <v>29</v>
      </c>
      <c r="B21" s="96">
        <v>0</v>
      </c>
      <c r="C21" s="55">
        <v>1000</v>
      </c>
      <c r="D21" s="25">
        <f t="shared" si="6"/>
        <v>-1000</v>
      </c>
      <c r="E21" s="39">
        <v>0</v>
      </c>
      <c r="F21" s="40">
        <v>0</v>
      </c>
      <c r="G21" s="55">
        <f t="shared" si="7"/>
        <v>0</v>
      </c>
      <c r="H21" s="66">
        <f t="shared" si="8"/>
        <v>1000</v>
      </c>
      <c r="I21" s="118"/>
      <c r="J21" s="118"/>
      <c r="K21" s="119"/>
    </row>
    <row r="22" spans="1:11" s="1" customFormat="1" outlineLevel="1" x14ac:dyDescent="0.25">
      <c r="A22" s="2" t="s">
        <v>52</v>
      </c>
      <c r="B22" s="96">
        <v>0</v>
      </c>
      <c r="C22" s="55">
        <v>500</v>
      </c>
      <c r="D22" s="25">
        <f>B22-C22</f>
        <v>-500</v>
      </c>
      <c r="E22" s="39">
        <v>0</v>
      </c>
      <c r="F22" s="40">
        <v>0</v>
      </c>
      <c r="G22" s="55">
        <f>E22-F22</f>
        <v>0</v>
      </c>
      <c r="H22" s="66">
        <f t="shared" si="8"/>
        <v>500</v>
      </c>
      <c r="I22" s="118"/>
      <c r="J22" s="118"/>
      <c r="K22" s="119"/>
    </row>
    <row r="23" spans="1:11" s="1" customFormat="1" outlineLevel="1" x14ac:dyDescent="0.25">
      <c r="A23" s="2" t="s">
        <v>102</v>
      </c>
      <c r="B23" s="96">
        <v>0</v>
      </c>
      <c r="C23" s="55">
        <v>0</v>
      </c>
      <c r="D23" s="25">
        <f>B23-C23</f>
        <v>0</v>
      </c>
      <c r="E23" s="39">
        <v>0</v>
      </c>
      <c r="F23" s="40">
        <v>0</v>
      </c>
      <c r="G23" s="55">
        <f>E23-F23</f>
        <v>0</v>
      </c>
      <c r="H23" s="66">
        <f t="shared" si="8"/>
        <v>0</v>
      </c>
      <c r="I23" s="118"/>
      <c r="J23" s="118"/>
      <c r="K23" s="119"/>
    </row>
    <row r="24" spans="1:11" s="1" customFormat="1" outlineLevel="1" x14ac:dyDescent="0.25">
      <c r="A24" s="2" t="s">
        <v>101</v>
      </c>
      <c r="B24" s="96">
        <v>0</v>
      </c>
      <c r="C24" s="55">
        <v>7000</v>
      </c>
      <c r="D24" s="25">
        <f>B24-C24</f>
        <v>-7000</v>
      </c>
      <c r="E24" s="39">
        <v>0</v>
      </c>
      <c r="F24" s="40">
        <v>0</v>
      </c>
      <c r="G24" s="55">
        <f>E24-F24</f>
        <v>0</v>
      </c>
      <c r="H24" s="66">
        <f t="shared" si="8"/>
        <v>7000</v>
      </c>
      <c r="I24" s="118"/>
      <c r="J24" s="118"/>
      <c r="K24" s="119"/>
    </row>
    <row r="25" spans="1:11" s="1" customFormat="1" outlineLevel="1" x14ac:dyDescent="0.25">
      <c r="A25" s="2" t="s">
        <v>132</v>
      </c>
      <c r="B25" s="96">
        <v>0</v>
      </c>
      <c r="C25" s="55">
        <v>0</v>
      </c>
      <c r="D25" s="25">
        <f>B25-C25</f>
        <v>0</v>
      </c>
      <c r="E25" s="39">
        <v>0</v>
      </c>
      <c r="F25" s="40">
        <v>0</v>
      </c>
      <c r="G25" s="55">
        <f>E25-F25</f>
        <v>0</v>
      </c>
      <c r="H25" s="66">
        <f t="shared" si="8"/>
        <v>0</v>
      </c>
      <c r="I25" s="118"/>
      <c r="J25" s="118"/>
      <c r="K25" s="119"/>
    </row>
    <row r="26" spans="1:11" s="1" customFormat="1" outlineLevel="1" x14ac:dyDescent="0.25">
      <c r="A26" s="14" t="s">
        <v>100</v>
      </c>
      <c r="B26" s="96">
        <v>0</v>
      </c>
      <c r="C26" s="55">
        <v>0</v>
      </c>
      <c r="D26" s="25">
        <f>B26-C26</f>
        <v>0</v>
      </c>
      <c r="E26" s="39">
        <v>0</v>
      </c>
      <c r="F26" s="40">
        <v>0</v>
      </c>
      <c r="G26" s="55">
        <f>E26-F26</f>
        <v>0</v>
      </c>
      <c r="H26" s="66">
        <f t="shared" si="8"/>
        <v>0</v>
      </c>
      <c r="I26" s="118"/>
      <c r="J26" s="118"/>
      <c r="K26" s="119"/>
    </row>
    <row r="27" spans="1:11" s="1" customFormat="1" outlineLevel="1" x14ac:dyDescent="0.25">
      <c r="A27" s="98" t="s">
        <v>19</v>
      </c>
      <c r="B27" s="99">
        <v>0</v>
      </c>
      <c r="C27" s="100">
        <v>750</v>
      </c>
      <c r="D27" s="101">
        <f t="shared" ref="D27:D28" si="9">B27-C27</f>
        <v>-750</v>
      </c>
      <c r="E27" s="39">
        <v>0</v>
      </c>
      <c r="F27" s="40">
        <v>0</v>
      </c>
      <c r="G27" s="55">
        <f t="shared" ref="G27:G28" si="10">E27-F27</f>
        <v>0</v>
      </c>
      <c r="H27" s="66">
        <f t="shared" si="8"/>
        <v>750</v>
      </c>
      <c r="I27" s="118"/>
      <c r="J27" s="118"/>
      <c r="K27" s="119"/>
    </row>
    <row r="28" spans="1:11" s="1" customFormat="1" outlineLevel="1" x14ac:dyDescent="0.25">
      <c r="A28" s="2" t="s">
        <v>30</v>
      </c>
      <c r="B28" s="96">
        <v>0</v>
      </c>
      <c r="C28" s="55">
        <v>0</v>
      </c>
      <c r="D28" s="25">
        <f t="shared" si="9"/>
        <v>0</v>
      </c>
      <c r="E28" s="39">
        <v>0</v>
      </c>
      <c r="F28" s="40">
        <v>0</v>
      </c>
      <c r="G28" s="55">
        <f t="shared" si="10"/>
        <v>0</v>
      </c>
      <c r="H28" s="66">
        <f t="shared" si="8"/>
        <v>0</v>
      </c>
      <c r="I28" s="118"/>
      <c r="J28" s="118"/>
      <c r="K28" s="119"/>
    </row>
    <row r="29" spans="1:11" s="1" customFormat="1" outlineLevel="1" x14ac:dyDescent="0.25">
      <c r="A29" s="2" t="s">
        <v>58</v>
      </c>
      <c r="B29" s="97">
        <v>0</v>
      </c>
      <c r="C29" s="56">
        <v>0</v>
      </c>
      <c r="D29" s="17">
        <f>B29-C29</f>
        <v>0</v>
      </c>
      <c r="E29" s="42">
        <v>0</v>
      </c>
      <c r="F29" s="41">
        <v>285.77999999999997</v>
      </c>
      <c r="G29" s="56">
        <f>E29-F29</f>
        <v>-285.77999999999997</v>
      </c>
      <c r="H29" s="68">
        <f t="shared" si="8"/>
        <v>-285.77999999999997</v>
      </c>
      <c r="I29" s="118"/>
      <c r="J29" s="118"/>
      <c r="K29" s="119"/>
    </row>
    <row r="30" spans="1:11" s="1" customFormat="1" x14ac:dyDescent="0.25">
      <c r="A30" s="18" t="s">
        <v>83</v>
      </c>
      <c r="B30" s="29">
        <f t="shared" ref="B30:G30" si="11">SUM(B8:B29)</f>
        <v>18000</v>
      </c>
      <c r="C30" s="19">
        <f t="shared" si="11"/>
        <v>36645</v>
      </c>
      <c r="D30" s="20">
        <f t="shared" si="11"/>
        <v>-18645</v>
      </c>
      <c r="E30" s="29">
        <f t="shared" si="11"/>
        <v>3000</v>
      </c>
      <c r="F30" s="19">
        <f t="shared" si="11"/>
        <v>542.81999999999994</v>
      </c>
      <c r="G30" s="19">
        <f t="shared" si="11"/>
        <v>2457.1800000000003</v>
      </c>
      <c r="H30" s="69">
        <f t="shared" si="8"/>
        <v>21102.18</v>
      </c>
      <c r="I30" s="118"/>
      <c r="J30" s="118"/>
      <c r="K30" s="119"/>
    </row>
    <row r="31" spans="1:11" s="1" customFormat="1" ht="22.95" customHeight="1" x14ac:dyDescent="0.25">
      <c r="A31" s="3" t="s">
        <v>80</v>
      </c>
      <c r="B31" s="33"/>
      <c r="C31" s="7"/>
      <c r="D31" s="49"/>
      <c r="E31" s="33"/>
      <c r="F31" s="7"/>
      <c r="G31" s="57"/>
      <c r="H31" s="64"/>
      <c r="I31" s="118"/>
      <c r="J31" s="118"/>
      <c r="K31" s="119"/>
    </row>
    <row r="32" spans="1:11" s="1" customFormat="1" outlineLevel="1" x14ac:dyDescent="0.25">
      <c r="A32" s="81" t="s">
        <v>5</v>
      </c>
      <c r="B32" s="82">
        <v>0</v>
      </c>
      <c r="C32" s="83">
        <v>0</v>
      </c>
      <c r="D32" s="84">
        <f t="shared" ref="D32:D35" si="12">B32-C32</f>
        <v>0</v>
      </c>
      <c r="E32" s="39">
        <v>50</v>
      </c>
      <c r="F32" s="40">
        <v>142.75</v>
      </c>
      <c r="G32" s="55">
        <f t="shared" ref="G32:G35" si="13">E32-F32</f>
        <v>-92.75</v>
      </c>
      <c r="H32" s="66">
        <f>G32-D32</f>
        <v>-92.75</v>
      </c>
      <c r="I32" s="118"/>
      <c r="J32" s="118"/>
      <c r="K32" s="119"/>
    </row>
    <row r="33" spans="1:11" s="1" customFormat="1" outlineLevel="1" x14ac:dyDescent="0.25">
      <c r="A33" s="81" t="s">
        <v>78</v>
      </c>
      <c r="B33" s="82">
        <v>0</v>
      </c>
      <c r="C33" s="83">
        <v>0</v>
      </c>
      <c r="D33" s="84">
        <f t="shared" si="12"/>
        <v>0</v>
      </c>
      <c r="E33" s="39">
        <v>0</v>
      </c>
      <c r="F33" s="40">
        <v>0</v>
      </c>
      <c r="G33" s="55">
        <f t="shared" si="13"/>
        <v>0</v>
      </c>
      <c r="H33" s="66">
        <f t="shared" ref="H33:H51" si="14">G33-D33</f>
        <v>0</v>
      </c>
      <c r="I33" s="118"/>
      <c r="J33" s="118"/>
      <c r="K33" s="119"/>
    </row>
    <row r="34" spans="1:11" s="1" customFormat="1" outlineLevel="1" x14ac:dyDescent="0.25">
      <c r="A34" s="81" t="s">
        <v>136</v>
      </c>
      <c r="B34" s="82">
        <v>0</v>
      </c>
      <c r="C34" s="83">
        <v>0</v>
      </c>
      <c r="D34" s="84">
        <f t="shared" si="12"/>
        <v>0</v>
      </c>
      <c r="E34" s="39">
        <v>105</v>
      </c>
      <c r="F34" s="40">
        <v>5195</v>
      </c>
      <c r="G34" s="55">
        <f t="shared" si="13"/>
        <v>-5090</v>
      </c>
      <c r="H34" s="66">
        <f t="shared" si="14"/>
        <v>-5090</v>
      </c>
      <c r="I34" s="118" t="s">
        <v>155</v>
      </c>
      <c r="J34" s="118"/>
      <c r="K34" s="119"/>
    </row>
    <row r="35" spans="1:11" s="1" customFormat="1" outlineLevel="1" x14ac:dyDescent="0.25">
      <c r="A35" s="81" t="s">
        <v>79</v>
      </c>
      <c r="B35" s="82">
        <v>0</v>
      </c>
      <c r="C35" s="83">
        <v>0</v>
      </c>
      <c r="D35" s="84">
        <f t="shared" si="12"/>
        <v>0</v>
      </c>
      <c r="E35" s="39">
        <v>0</v>
      </c>
      <c r="F35" s="40">
        <v>0</v>
      </c>
      <c r="G35" s="55">
        <f t="shared" si="13"/>
        <v>0</v>
      </c>
      <c r="H35" s="66">
        <f t="shared" si="14"/>
        <v>0</v>
      </c>
      <c r="I35" s="118"/>
      <c r="J35" s="118"/>
      <c r="K35" s="119"/>
    </row>
    <row r="36" spans="1:11" s="1" customFormat="1" outlineLevel="1" x14ac:dyDescent="0.25">
      <c r="A36" s="81" t="s">
        <v>3</v>
      </c>
      <c r="B36" s="82">
        <v>0</v>
      </c>
      <c r="C36" s="83">
        <v>0</v>
      </c>
      <c r="D36" s="84">
        <f>B36-C36</f>
        <v>0</v>
      </c>
      <c r="E36" s="39">
        <v>353.25</v>
      </c>
      <c r="F36" s="40">
        <v>0</v>
      </c>
      <c r="G36" s="55">
        <f>E36-F36</f>
        <v>353.25</v>
      </c>
      <c r="H36" s="66">
        <f t="shared" si="14"/>
        <v>353.25</v>
      </c>
      <c r="I36" s="118"/>
      <c r="J36" s="118"/>
      <c r="K36" s="119"/>
    </row>
    <row r="37" spans="1:11" s="1" customFormat="1" outlineLevel="1" x14ac:dyDescent="0.25">
      <c r="A37" s="81" t="s">
        <v>77</v>
      </c>
      <c r="B37" s="82">
        <v>0</v>
      </c>
      <c r="C37" s="83">
        <v>0</v>
      </c>
      <c r="D37" s="84">
        <f t="shared" ref="D37:D42" si="15">B37-C37</f>
        <v>0</v>
      </c>
      <c r="E37" s="39">
        <v>160</v>
      </c>
      <c r="F37" s="40">
        <v>0</v>
      </c>
      <c r="G37" s="55">
        <f t="shared" ref="G37:G42" si="16">E37-F37</f>
        <v>160</v>
      </c>
      <c r="H37" s="66">
        <f t="shared" si="14"/>
        <v>160</v>
      </c>
      <c r="I37" s="118" t="s">
        <v>150</v>
      </c>
      <c r="J37" s="118"/>
      <c r="K37" s="119"/>
    </row>
    <row r="38" spans="1:11" s="1" customFormat="1" outlineLevel="1" x14ac:dyDescent="0.25">
      <c r="A38" s="81" t="s">
        <v>76</v>
      </c>
      <c r="B38" s="82">
        <v>0</v>
      </c>
      <c r="C38" s="83">
        <v>0</v>
      </c>
      <c r="D38" s="84">
        <f t="shared" si="15"/>
        <v>0</v>
      </c>
      <c r="E38" s="39">
        <v>220</v>
      </c>
      <c r="F38" s="40">
        <v>0</v>
      </c>
      <c r="G38" s="55">
        <f t="shared" si="16"/>
        <v>220</v>
      </c>
      <c r="H38" s="66">
        <f t="shared" si="14"/>
        <v>220</v>
      </c>
      <c r="I38" s="118"/>
      <c r="J38" s="118"/>
      <c r="K38" s="119"/>
    </row>
    <row r="39" spans="1:11" s="1" customFormat="1" outlineLevel="1" x14ac:dyDescent="0.25">
      <c r="A39" s="81" t="s">
        <v>75</v>
      </c>
      <c r="B39" s="82">
        <v>0</v>
      </c>
      <c r="C39" s="83">
        <v>0</v>
      </c>
      <c r="D39" s="84">
        <f t="shared" si="15"/>
        <v>0</v>
      </c>
      <c r="E39" s="39">
        <v>0</v>
      </c>
      <c r="F39" s="40">
        <v>0</v>
      </c>
      <c r="G39" s="55">
        <f t="shared" si="16"/>
        <v>0</v>
      </c>
      <c r="H39" s="66">
        <f t="shared" si="14"/>
        <v>0</v>
      </c>
      <c r="I39" s="118"/>
      <c r="J39" s="118"/>
      <c r="K39" s="119"/>
    </row>
    <row r="40" spans="1:11" s="1" customFormat="1" outlineLevel="1" x14ac:dyDescent="0.25">
      <c r="A40" s="81" t="s">
        <v>6</v>
      </c>
      <c r="B40" s="82">
        <v>0</v>
      </c>
      <c r="C40" s="83">
        <v>0</v>
      </c>
      <c r="D40" s="84">
        <f t="shared" si="15"/>
        <v>0</v>
      </c>
      <c r="E40" s="39">
        <v>0</v>
      </c>
      <c r="F40" s="40">
        <v>0</v>
      </c>
      <c r="G40" s="55">
        <f t="shared" si="16"/>
        <v>0</v>
      </c>
      <c r="H40" s="66">
        <f t="shared" si="14"/>
        <v>0</v>
      </c>
      <c r="I40" s="118"/>
      <c r="J40" s="118"/>
      <c r="K40" s="119"/>
    </row>
    <row r="41" spans="1:11" s="1" customFormat="1" outlineLevel="1" x14ac:dyDescent="0.25">
      <c r="A41" s="81" t="s">
        <v>33</v>
      </c>
      <c r="B41" s="82">
        <v>0</v>
      </c>
      <c r="C41" s="83">
        <v>0</v>
      </c>
      <c r="D41" s="84">
        <f t="shared" si="15"/>
        <v>0</v>
      </c>
      <c r="E41" s="39">
        <v>0</v>
      </c>
      <c r="F41" s="40">
        <v>0</v>
      </c>
      <c r="G41" s="55">
        <f t="shared" si="16"/>
        <v>0</v>
      </c>
      <c r="H41" s="66">
        <f t="shared" si="14"/>
        <v>0</v>
      </c>
      <c r="I41" s="118"/>
      <c r="J41" s="118"/>
      <c r="K41" s="119"/>
    </row>
    <row r="42" spans="1:11" s="1" customFormat="1" outlineLevel="1" x14ac:dyDescent="0.25">
      <c r="A42" s="81" t="s">
        <v>32</v>
      </c>
      <c r="B42" s="82">
        <v>0</v>
      </c>
      <c r="C42" s="83">
        <v>0</v>
      </c>
      <c r="D42" s="84">
        <f t="shared" si="15"/>
        <v>0</v>
      </c>
      <c r="E42" s="39">
        <v>0</v>
      </c>
      <c r="F42" s="40">
        <v>0</v>
      </c>
      <c r="G42" s="55">
        <f t="shared" si="16"/>
        <v>0</v>
      </c>
      <c r="H42" s="66">
        <f t="shared" si="14"/>
        <v>0</v>
      </c>
      <c r="I42" s="118"/>
      <c r="J42" s="118"/>
      <c r="K42" s="119"/>
    </row>
    <row r="43" spans="1:11" s="1" customFormat="1" outlineLevel="1" x14ac:dyDescent="0.25">
      <c r="A43" s="81" t="s">
        <v>12</v>
      </c>
      <c r="B43" s="82">
        <v>0</v>
      </c>
      <c r="C43" s="83">
        <v>0</v>
      </c>
      <c r="D43" s="84">
        <f>B43-C43</f>
        <v>0</v>
      </c>
      <c r="E43" s="39">
        <v>0</v>
      </c>
      <c r="F43" s="40">
        <v>0</v>
      </c>
      <c r="G43" s="55">
        <f>E43-F43</f>
        <v>0</v>
      </c>
      <c r="H43" s="66">
        <f t="shared" si="14"/>
        <v>0</v>
      </c>
      <c r="I43" s="118"/>
      <c r="J43" s="118"/>
      <c r="K43" s="119"/>
    </row>
    <row r="44" spans="1:11" s="1" customFormat="1" outlineLevel="1" x14ac:dyDescent="0.25">
      <c r="A44" s="81" t="s">
        <v>74</v>
      </c>
      <c r="B44" s="82">
        <v>0</v>
      </c>
      <c r="C44" s="83">
        <v>0</v>
      </c>
      <c r="D44" s="84">
        <f t="shared" ref="D44:D50" si="17">B44-C44</f>
        <v>0</v>
      </c>
      <c r="E44" s="39">
        <v>0</v>
      </c>
      <c r="F44" s="40">
        <v>0</v>
      </c>
      <c r="G44" s="55">
        <f t="shared" ref="G44:G50" si="18">E44-F44</f>
        <v>0</v>
      </c>
      <c r="H44" s="66">
        <f t="shared" si="14"/>
        <v>0</v>
      </c>
      <c r="I44" s="118"/>
      <c r="J44" s="118"/>
      <c r="K44" s="119"/>
    </row>
    <row r="45" spans="1:11" s="1" customFormat="1" outlineLevel="1" x14ac:dyDescent="0.25">
      <c r="A45" s="81" t="s">
        <v>133</v>
      </c>
      <c r="B45" s="82">
        <v>0</v>
      </c>
      <c r="C45" s="83">
        <v>0</v>
      </c>
      <c r="D45" s="84">
        <f t="shared" si="17"/>
        <v>0</v>
      </c>
      <c r="E45" s="39">
        <v>0</v>
      </c>
      <c r="F45" s="40">
        <v>0</v>
      </c>
      <c r="G45" s="55">
        <f t="shared" si="18"/>
        <v>0</v>
      </c>
      <c r="H45" s="66">
        <f t="shared" si="14"/>
        <v>0</v>
      </c>
      <c r="I45" s="118"/>
      <c r="J45" s="118"/>
      <c r="K45" s="119"/>
    </row>
    <row r="46" spans="1:11" s="1" customFormat="1" outlineLevel="1" x14ac:dyDescent="0.25">
      <c r="A46" s="81" t="s">
        <v>4</v>
      </c>
      <c r="B46" s="82">
        <v>0</v>
      </c>
      <c r="C46" s="83">
        <v>0</v>
      </c>
      <c r="D46" s="84">
        <f t="shared" si="17"/>
        <v>0</v>
      </c>
      <c r="E46" s="39">
        <v>0</v>
      </c>
      <c r="F46" s="40">
        <v>0</v>
      </c>
      <c r="G46" s="55">
        <f t="shared" si="18"/>
        <v>0</v>
      </c>
      <c r="H46" s="66">
        <f t="shared" si="14"/>
        <v>0</v>
      </c>
      <c r="I46" s="118"/>
      <c r="J46" s="118"/>
      <c r="K46" s="119"/>
    </row>
    <row r="47" spans="1:11" s="1" customFormat="1" ht="14.25" customHeight="1" outlineLevel="1" x14ac:dyDescent="0.25">
      <c r="A47" s="81" t="s">
        <v>134</v>
      </c>
      <c r="B47" s="82">
        <v>0</v>
      </c>
      <c r="C47" s="83">
        <v>0</v>
      </c>
      <c r="D47" s="84">
        <f t="shared" si="17"/>
        <v>0</v>
      </c>
      <c r="E47" s="39">
        <v>0</v>
      </c>
      <c r="F47" s="40">
        <v>0</v>
      </c>
      <c r="G47" s="55">
        <f t="shared" si="18"/>
        <v>0</v>
      </c>
      <c r="H47" s="66">
        <f t="shared" si="14"/>
        <v>0</v>
      </c>
      <c r="I47" s="118"/>
      <c r="J47" s="118"/>
      <c r="K47" s="119"/>
    </row>
    <row r="48" spans="1:11" s="1" customFormat="1" outlineLevel="1" x14ac:dyDescent="0.25">
      <c r="A48" s="81" t="s">
        <v>107</v>
      </c>
      <c r="B48" s="82">
        <v>10000</v>
      </c>
      <c r="C48" s="83">
        <v>1000</v>
      </c>
      <c r="D48" s="84">
        <f t="shared" si="17"/>
        <v>9000</v>
      </c>
      <c r="E48" s="39">
        <v>0</v>
      </c>
      <c r="F48" s="40">
        <v>0</v>
      </c>
      <c r="G48" s="55">
        <f t="shared" si="18"/>
        <v>0</v>
      </c>
      <c r="H48" s="66">
        <f t="shared" si="14"/>
        <v>-9000</v>
      </c>
      <c r="I48" s="118"/>
      <c r="J48" s="118"/>
      <c r="K48" s="119"/>
    </row>
    <row r="49" spans="1:11" s="1" customFormat="1" outlineLevel="1" x14ac:dyDescent="0.25">
      <c r="A49" s="81" t="s">
        <v>135</v>
      </c>
      <c r="B49" s="82">
        <v>0</v>
      </c>
      <c r="C49" s="83">
        <v>0</v>
      </c>
      <c r="D49" s="84">
        <f t="shared" si="17"/>
        <v>0</v>
      </c>
      <c r="E49" s="39">
        <v>0</v>
      </c>
      <c r="F49" s="40">
        <v>0</v>
      </c>
      <c r="G49" s="55">
        <f t="shared" si="18"/>
        <v>0</v>
      </c>
      <c r="H49" s="66">
        <f t="shared" si="14"/>
        <v>0</v>
      </c>
      <c r="I49" s="118"/>
      <c r="J49" s="118"/>
      <c r="K49" s="119"/>
    </row>
    <row r="50" spans="1:11" s="1" customFormat="1" outlineLevel="1" x14ac:dyDescent="0.25">
      <c r="A50" s="81" t="s">
        <v>109</v>
      </c>
      <c r="B50" s="85">
        <v>0</v>
      </c>
      <c r="C50" s="86">
        <v>0</v>
      </c>
      <c r="D50" s="87">
        <f t="shared" si="17"/>
        <v>0</v>
      </c>
      <c r="E50" s="42">
        <v>0</v>
      </c>
      <c r="F50" s="41">
        <v>0</v>
      </c>
      <c r="G50" s="56">
        <f t="shared" si="18"/>
        <v>0</v>
      </c>
      <c r="H50" s="66">
        <f t="shared" si="14"/>
        <v>0</v>
      </c>
      <c r="I50" s="118"/>
      <c r="J50" s="118"/>
      <c r="K50" s="119"/>
    </row>
    <row r="51" spans="1:11" s="1" customFormat="1" x14ac:dyDescent="0.25">
      <c r="A51" s="18" t="s">
        <v>99</v>
      </c>
      <c r="B51" s="29">
        <f>SUM(B32:B50)</f>
        <v>10000</v>
      </c>
      <c r="C51" s="19">
        <f>SUM(C32:C50)</f>
        <v>1000</v>
      </c>
      <c r="D51" s="20">
        <f>SUM(D32:D50)</f>
        <v>9000</v>
      </c>
      <c r="E51" s="29">
        <f t="shared" ref="E51:G51" si="19">SUM(E32:E50)</f>
        <v>888.25</v>
      </c>
      <c r="F51" s="19">
        <f t="shared" si="19"/>
        <v>5337.75</v>
      </c>
      <c r="G51" s="19">
        <f t="shared" si="19"/>
        <v>-4449.5</v>
      </c>
      <c r="H51" s="70">
        <f t="shared" si="14"/>
        <v>-13449.5</v>
      </c>
      <c r="I51" s="118"/>
      <c r="J51" s="118"/>
      <c r="K51" s="119"/>
    </row>
    <row r="52" spans="1:11" s="6" customFormat="1" ht="22.95" customHeight="1" x14ac:dyDescent="0.25">
      <c r="A52" s="4" t="s">
        <v>81</v>
      </c>
      <c r="B52" s="43"/>
      <c r="C52" s="44"/>
      <c r="D52" s="24"/>
      <c r="E52" s="43"/>
      <c r="F52" s="44"/>
      <c r="G52" s="5"/>
      <c r="H52" s="62"/>
      <c r="I52" s="118"/>
      <c r="J52" s="118"/>
      <c r="K52" s="119"/>
    </row>
    <row r="53" spans="1:11" s="1" customFormat="1" outlineLevel="1" x14ac:dyDescent="0.25">
      <c r="A53" s="14" t="s">
        <v>85</v>
      </c>
      <c r="B53" s="39">
        <v>0</v>
      </c>
      <c r="C53" s="40">
        <v>3500</v>
      </c>
      <c r="D53" s="16">
        <f t="shared" ref="D53:D62" si="20">B53-C53</f>
        <v>-3500</v>
      </c>
      <c r="E53" s="39">
        <v>15</v>
      </c>
      <c r="F53" s="40">
        <v>30</v>
      </c>
      <c r="G53" s="58">
        <f t="shared" ref="G53:G62" si="21">E53-F53</f>
        <v>-15</v>
      </c>
      <c r="H53" s="66">
        <f t="shared" ref="H53:H84" si="22">G53-D53</f>
        <v>3485</v>
      </c>
      <c r="I53" s="118"/>
      <c r="J53" s="118"/>
      <c r="K53" s="119"/>
    </row>
    <row r="54" spans="1:11" s="1" customFormat="1" outlineLevel="1" x14ac:dyDescent="0.25">
      <c r="A54" s="14" t="s">
        <v>24</v>
      </c>
      <c r="B54" s="39">
        <v>0</v>
      </c>
      <c r="C54" s="40">
        <v>2500</v>
      </c>
      <c r="D54" s="16">
        <f t="shared" si="20"/>
        <v>-2500</v>
      </c>
      <c r="E54" s="39">
        <v>0</v>
      </c>
      <c r="F54" s="40">
        <v>0</v>
      </c>
      <c r="G54" s="58">
        <f t="shared" si="21"/>
        <v>0</v>
      </c>
      <c r="H54" s="66">
        <f t="shared" si="22"/>
        <v>2500</v>
      </c>
      <c r="I54" s="118"/>
      <c r="J54" s="118"/>
      <c r="K54" s="119"/>
    </row>
    <row r="55" spans="1:11" s="1" customFormat="1" ht="24.75" customHeight="1" outlineLevel="1" x14ac:dyDescent="0.25">
      <c r="A55" s="14" t="s">
        <v>149</v>
      </c>
      <c r="B55" s="39">
        <v>96250</v>
      </c>
      <c r="C55" s="40">
        <v>0</v>
      </c>
      <c r="D55" s="16">
        <f t="shared" si="20"/>
        <v>96250</v>
      </c>
      <c r="E55" s="39">
        <v>3675</v>
      </c>
      <c r="F55" s="40">
        <v>0</v>
      </c>
      <c r="G55" s="58">
        <f t="shared" si="21"/>
        <v>3675</v>
      </c>
      <c r="H55" s="66">
        <f t="shared" si="22"/>
        <v>-92575</v>
      </c>
      <c r="I55" s="118" t="s">
        <v>159</v>
      </c>
      <c r="J55" s="118"/>
      <c r="K55" s="119"/>
    </row>
    <row r="56" spans="1:11" s="1" customFormat="1" outlineLevel="1" x14ac:dyDescent="0.25">
      <c r="A56" s="14" t="s">
        <v>139</v>
      </c>
      <c r="B56" s="39">
        <v>0</v>
      </c>
      <c r="C56" s="40">
        <v>1500</v>
      </c>
      <c r="D56" s="16">
        <f t="shared" si="20"/>
        <v>-1500</v>
      </c>
      <c r="E56" s="39">
        <v>0</v>
      </c>
      <c r="F56" s="40">
        <v>0</v>
      </c>
      <c r="G56" s="58">
        <f t="shared" si="21"/>
        <v>0</v>
      </c>
      <c r="H56" s="66">
        <f t="shared" si="22"/>
        <v>1500</v>
      </c>
      <c r="I56" s="118"/>
      <c r="J56" s="118"/>
      <c r="K56" s="119"/>
    </row>
    <row r="57" spans="1:11" s="1" customFormat="1" outlineLevel="1" x14ac:dyDescent="0.25">
      <c r="A57" s="78" t="s">
        <v>34</v>
      </c>
      <c r="B57" s="76">
        <v>0</v>
      </c>
      <c r="C57" s="77">
        <v>0</v>
      </c>
      <c r="D57" s="79">
        <f t="shared" si="20"/>
        <v>0</v>
      </c>
      <c r="E57" s="39">
        <v>0</v>
      </c>
      <c r="F57" s="40">
        <v>0</v>
      </c>
      <c r="G57" s="58">
        <f t="shared" si="21"/>
        <v>0</v>
      </c>
      <c r="H57" s="66">
        <f t="shared" si="22"/>
        <v>0</v>
      </c>
      <c r="I57" s="118"/>
      <c r="J57" s="118"/>
      <c r="K57" s="119"/>
    </row>
    <row r="58" spans="1:11" s="1" customFormat="1" outlineLevel="1" x14ac:dyDescent="0.25">
      <c r="A58" s="14" t="s">
        <v>86</v>
      </c>
      <c r="B58" s="39">
        <v>0</v>
      </c>
      <c r="C58" s="40">
        <v>15000</v>
      </c>
      <c r="D58" s="16">
        <f t="shared" si="20"/>
        <v>-15000</v>
      </c>
      <c r="E58" s="39">
        <v>0</v>
      </c>
      <c r="F58" s="40">
        <v>0</v>
      </c>
      <c r="G58" s="58">
        <f t="shared" si="21"/>
        <v>0</v>
      </c>
      <c r="H58" s="66">
        <f t="shared" si="22"/>
        <v>15000</v>
      </c>
      <c r="I58" s="118"/>
      <c r="J58" s="118"/>
      <c r="K58" s="119"/>
    </row>
    <row r="59" spans="1:11" s="1" customFormat="1" outlineLevel="1" x14ac:dyDescent="0.25">
      <c r="A59" s="75" t="s">
        <v>70</v>
      </c>
      <c r="B59" s="76">
        <v>0</v>
      </c>
      <c r="C59" s="77">
        <v>0</v>
      </c>
      <c r="D59" s="80">
        <f t="shared" si="20"/>
        <v>0</v>
      </c>
      <c r="E59" s="39">
        <v>0</v>
      </c>
      <c r="F59" s="40">
        <v>0</v>
      </c>
      <c r="G59" s="55">
        <f t="shared" si="21"/>
        <v>0</v>
      </c>
      <c r="H59" s="66">
        <f t="shared" si="22"/>
        <v>0</v>
      </c>
      <c r="I59" s="118"/>
      <c r="J59" s="118"/>
      <c r="K59" s="119"/>
    </row>
    <row r="60" spans="1:11" s="1" customFormat="1" outlineLevel="1" x14ac:dyDescent="0.25">
      <c r="A60" s="78" t="s">
        <v>9</v>
      </c>
      <c r="B60" s="76">
        <v>0</v>
      </c>
      <c r="C60" s="77">
        <v>0</v>
      </c>
      <c r="D60" s="79">
        <f t="shared" si="20"/>
        <v>0</v>
      </c>
      <c r="E60" s="39">
        <v>0</v>
      </c>
      <c r="F60" s="40">
        <v>0</v>
      </c>
      <c r="G60" s="58">
        <f t="shared" si="21"/>
        <v>0</v>
      </c>
      <c r="H60" s="66">
        <f t="shared" si="22"/>
        <v>0</v>
      </c>
      <c r="I60" s="118"/>
      <c r="J60" s="118"/>
      <c r="K60" s="119"/>
    </row>
    <row r="61" spans="1:11" s="1" customFormat="1" outlineLevel="1" x14ac:dyDescent="0.25">
      <c r="A61" s="14" t="s">
        <v>48</v>
      </c>
      <c r="B61" s="39">
        <v>0</v>
      </c>
      <c r="C61" s="40">
        <v>150</v>
      </c>
      <c r="D61" s="16">
        <f t="shared" si="20"/>
        <v>-150</v>
      </c>
      <c r="E61" s="39">
        <v>0</v>
      </c>
      <c r="F61" s="40">
        <v>0</v>
      </c>
      <c r="G61" s="58">
        <f t="shared" si="21"/>
        <v>0</v>
      </c>
      <c r="H61" s="66">
        <f t="shared" si="22"/>
        <v>150</v>
      </c>
      <c r="I61" s="118"/>
      <c r="J61" s="118"/>
      <c r="K61" s="119"/>
    </row>
    <row r="62" spans="1:11" s="1" customFormat="1" outlineLevel="1" x14ac:dyDescent="0.25">
      <c r="A62" s="78" t="s">
        <v>62</v>
      </c>
      <c r="B62" s="76">
        <v>0</v>
      </c>
      <c r="C62" s="77">
        <v>0</v>
      </c>
      <c r="D62" s="79">
        <f t="shared" si="20"/>
        <v>0</v>
      </c>
      <c r="E62" s="39">
        <v>0</v>
      </c>
      <c r="F62" s="40">
        <v>0</v>
      </c>
      <c r="G62" s="58">
        <f t="shared" si="21"/>
        <v>0</v>
      </c>
      <c r="H62" s="66">
        <f t="shared" si="22"/>
        <v>0</v>
      </c>
      <c r="I62" s="118"/>
      <c r="J62" s="118"/>
      <c r="K62" s="119"/>
    </row>
    <row r="63" spans="1:11" s="1" customFormat="1" outlineLevel="1" x14ac:dyDescent="0.25">
      <c r="A63" s="75" t="s">
        <v>11</v>
      </c>
      <c r="B63" s="76">
        <v>0</v>
      </c>
      <c r="C63" s="77">
        <v>0</v>
      </c>
      <c r="D63" s="80">
        <f>B63-C63</f>
        <v>0</v>
      </c>
      <c r="E63" s="39">
        <v>0</v>
      </c>
      <c r="F63" s="40">
        <v>0</v>
      </c>
      <c r="G63" s="55">
        <f>E63-F63</f>
        <v>0</v>
      </c>
      <c r="H63" s="66">
        <f t="shared" si="22"/>
        <v>0</v>
      </c>
      <c r="I63" s="118"/>
      <c r="J63" s="118"/>
      <c r="K63" s="119"/>
    </row>
    <row r="64" spans="1:11" s="13" customFormat="1" outlineLevel="1" x14ac:dyDescent="0.25">
      <c r="A64" s="78" t="s">
        <v>71</v>
      </c>
      <c r="B64" s="76">
        <v>0</v>
      </c>
      <c r="C64" s="77">
        <v>0</v>
      </c>
      <c r="D64" s="79">
        <f>B64-C64</f>
        <v>0</v>
      </c>
      <c r="E64" s="39">
        <v>0</v>
      </c>
      <c r="F64" s="40">
        <v>0</v>
      </c>
      <c r="G64" s="58">
        <f>E64-F64</f>
        <v>0</v>
      </c>
      <c r="H64" s="66">
        <f t="shared" si="22"/>
        <v>0</v>
      </c>
      <c r="I64" s="118"/>
      <c r="J64" s="118"/>
      <c r="K64" s="119"/>
    </row>
    <row r="65" spans="1:11" s="1" customFormat="1" outlineLevel="1" x14ac:dyDescent="0.25">
      <c r="A65" s="78" t="s">
        <v>10</v>
      </c>
      <c r="B65" s="76">
        <v>0</v>
      </c>
      <c r="C65" s="77">
        <v>0</v>
      </c>
      <c r="D65" s="79">
        <f>B65-C65</f>
        <v>0</v>
      </c>
      <c r="E65" s="39">
        <v>0</v>
      </c>
      <c r="F65" s="40">
        <v>0</v>
      </c>
      <c r="G65" s="58">
        <f>E65-F65</f>
        <v>0</v>
      </c>
      <c r="H65" s="66">
        <f t="shared" si="22"/>
        <v>0</v>
      </c>
      <c r="I65" s="118"/>
      <c r="J65" s="118"/>
      <c r="K65" s="119"/>
    </row>
    <row r="66" spans="1:11" s="1" customFormat="1" outlineLevel="1" x14ac:dyDescent="0.25">
      <c r="A66" s="14" t="s">
        <v>137</v>
      </c>
      <c r="B66" s="39">
        <v>0</v>
      </c>
      <c r="C66" s="40">
        <v>200</v>
      </c>
      <c r="D66" s="16">
        <f>B66-C66</f>
        <v>-200</v>
      </c>
      <c r="E66" s="39">
        <v>0</v>
      </c>
      <c r="F66" s="40">
        <v>0</v>
      </c>
      <c r="G66" s="58">
        <f>E66-F66</f>
        <v>0</v>
      </c>
      <c r="H66" s="66">
        <f t="shared" si="22"/>
        <v>200</v>
      </c>
      <c r="I66" s="118"/>
      <c r="J66" s="118"/>
      <c r="K66" s="119"/>
    </row>
    <row r="67" spans="1:11" s="1" customFormat="1" outlineLevel="1" x14ac:dyDescent="0.25">
      <c r="A67" s="14" t="s">
        <v>60</v>
      </c>
      <c r="B67" s="39">
        <v>0</v>
      </c>
      <c r="C67" s="40">
        <v>400</v>
      </c>
      <c r="D67" s="16">
        <f>B67-C67</f>
        <v>-400</v>
      </c>
      <c r="E67" s="39">
        <v>0</v>
      </c>
      <c r="F67" s="40">
        <v>0</v>
      </c>
      <c r="G67" s="58">
        <f>E67-F67</f>
        <v>0</v>
      </c>
      <c r="H67" s="66">
        <f t="shared" si="22"/>
        <v>400</v>
      </c>
      <c r="I67" s="118"/>
      <c r="J67" s="118"/>
      <c r="K67" s="119"/>
    </row>
    <row r="68" spans="1:11" s="1" customFormat="1" outlineLevel="1" x14ac:dyDescent="0.25">
      <c r="A68" s="78" t="s">
        <v>7</v>
      </c>
      <c r="B68" s="76">
        <v>0</v>
      </c>
      <c r="C68" s="77">
        <v>0</v>
      </c>
      <c r="D68" s="79">
        <f t="shared" ref="D68:D83" si="23">B68-C68</f>
        <v>0</v>
      </c>
      <c r="E68" s="39">
        <v>0</v>
      </c>
      <c r="F68" s="40">
        <v>0</v>
      </c>
      <c r="G68" s="58">
        <f t="shared" ref="G68:G83" si="24">E68-F68</f>
        <v>0</v>
      </c>
      <c r="H68" s="66">
        <f t="shared" si="22"/>
        <v>0</v>
      </c>
      <c r="I68" s="118"/>
      <c r="J68" s="118"/>
      <c r="K68" s="119"/>
    </row>
    <row r="69" spans="1:11" s="1" customFormat="1" outlineLevel="1" x14ac:dyDescent="0.25">
      <c r="A69" s="78" t="s">
        <v>93</v>
      </c>
      <c r="B69" s="76">
        <v>0</v>
      </c>
      <c r="C69" s="77">
        <v>0</v>
      </c>
      <c r="D69" s="79">
        <f t="shared" si="23"/>
        <v>0</v>
      </c>
      <c r="E69" s="39">
        <v>0</v>
      </c>
      <c r="F69" s="40">
        <v>0</v>
      </c>
      <c r="G69" s="58">
        <f t="shared" si="24"/>
        <v>0</v>
      </c>
      <c r="H69" s="66">
        <f t="shared" si="22"/>
        <v>0</v>
      </c>
      <c r="I69" s="118"/>
      <c r="J69" s="118"/>
      <c r="K69" s="119"/>
    </row>
    <row r="70" spans="1:11" s="1" customFormat="1" outlineLevel="1" x14ac:dyDescent="0.25">
      <c r="A70" s="78" t="s">
        <v>8</v>
      </c>
      <c r="B70" s="76">
        <v>0</v>
      </c>
      <c r="C70" s="77">
        <v>0</v>
      </c>
      <c r="D70" s="79">
        <f t="shared" si="23"/>
        <v>0</v>
      </c>
      <c r="E70" s="39">
        <v>35</v>
      </c>
      <c r="F70" s="40">
        <v>0</v>
      </c>
      <c r="G70" s="58">
        <f t="shared" si="24"/>
        <v>35</v>
      </c>
      <c r="H70" s="66">
        <f t="shared" si="22"/>
        <v>35</v>
      </c>
      <c r="I70" s="118"/>
      <c r="J70" s="118"/>
      <c r="K70" s="119"/>
    </row>
    <row r="71" spans="1:11" s="1" customFormat="1" outlineLevel="1" x14ac:dyDescent="0.25">
      <c r="A71" s="78" t="s">
        <v>35</v>
      </c>
      <c r="B71" s="76">
        <v>0</v>
      </c>
      <c r="C71" s="77">
        <v>0</v>
      </c>
      <c r="D71" s="79">
        <f t="shared" si="23"/>
        <v>0</v>
      </c>
      <c r="E71" s="39">
        <v>0</v>
      </c>
      <c r="F71" s="40">
        <v>0</v>
      </c>
      <c r="G71" s="58">
        <f t="shared" si="24"/>
        <v>0</v>
      </c>
      <c r="H71" s="66">
        <f t="shared" si="22"/>
        <v>0</v>
      </c>
      <c r="I71" s="118"/>
      <c r="J71" s="118"/>
      <c r="K71" s="119"/>
    </row>
    <row r="72" spans="1:11" s="1" customFormat="1" outlineLevel="1" x14ac:dyDescent="0.25">
      <c r="A72" s="78" t="s">
        <v>103</v>
      </c>
      <c r="B72" s="76">
        <v>0</v>
      </c>
      <c r="C72" s="77">
        <v>0</v>
      </c>
      <c r="D72" s="79">
        <f t="shared" si="23"/>
        <v>0</v>
      </c>
      <c r="E72" s="39">
        <v>0</v>
      </c>
      <c r="F72" s="40">
        <v>0</v>
      </c>
      <c r="G72" s="58">
        <f t="shared" si="24"/>
        <v>0</v>
      </c>
      <c r="H72" s="66">
        <f t="shared" si="22"/>
        <v>0</v>
      </c>
      <c r="I72" s="118"/>
      <c r="J72" s="118"/>
      <c r="K72" s="119"/>
    </row>
    <row r="73" spans="1:11" s="1" customFormat="1" outlineLevel="1" x14ac:dyDescent="0.25">
      <c r="A73" s="14" t="s">
        <v>21</v>
      </c>
      <c r="B73" s="39">
        <v>0</v>
      </c>
      <c r="C73" s="40">
        <v>2500</v>
      </c>
      <c r="D73" s="16">
        <f t="shared" si="23"/>
        <v>-2500</v>
      </c>
      <c r="E73" s="39">
        <v>0</v>
      </c>
      <c r="F73" s="40">
        <v>0</v>
      </c>
      <c r="G73" s="58">
        <f t="shared" si="24"/>
        <v>0</v>
      </c>
      <c r="H73" s="66">
        <f t="shared" si="22"/>
        <v>2500</v>
      </c>
      <c r="I73" s="118"/>
      <c r="J73" s="118"/>
      <c r="K73" s="119"/>
    </row>
    <row r="74" spans="1:11" s="1" customFormat="1" outlineLevel="1" x14ac:dyDescent="0.25">
      <c r="A74" s="14" t="s">
        <v>108</v>
      </c>
      <c r="B74" s="39">
        <v>0</v>
      </c>
      <c r="C74" s="40">
        <v>500</v>
      </c>
      <c r="D74" s="16">
        <f t="shared" si="23"/>
        <v>-500</v>
      </c>
      <c r="E74" s="39">
        <v>0</v>
      </c>
      <c r="F74" s="40">
        <v>0</v>
      </c>
      <c r="G74" s="58">
        <f t="shared" si="24"/>
        <v>0</v>
      </c>
      <c r="H74" s="66">
        <f t="shared" si="22"/>
        <v>500</v>
      </c>
      <c r="I74" s="118"/>
      <c r="J74" s="118"/>
      <c r="K74" s="119"/>
    </row>
    <row r="75" spans="1:11" s="1" customFormat="1" outlineLevel="1" x14ac:dyDescent="0.25">
      <c r="A75" s="14" t="s">
        <v>20</v>
      </c>
      <c r="B75" s="39">
        <v>0</v>
      </c>
      <c r="C75" s="40">
        <v>12000</v>
      </c>
      <c r="D75" s="16">
        <f t="shared" si="23"/>
        <v>-12000</v>
      </c>
      <c r="E75" s="39">
        <v>0</v>
      </c>
      <c r="F75" s="40">
        <v>1250</v>
      </c>
      <c r="G75" s="58">
        <f t="shared" si="24"/>
        <v>-1250</v>
      </c>
      <c r="H75" s="66">
        <f t="shared" si="22"/>
        <v>10750</v>
      </c>
      <c r="I75" s="118"/>
      <c r="J75" s="118"/>
      <c r="K75" s="119"/>
    </row>
    <row r="76" spans="1:11" s="13" customFormat="1" outlineLevel="1" x14ac:dyDescent="0.25">
      <c r="A76" s="78" t="s">
        <v>72</v>
      </c>
      <c r="B76" s="76">
        <v>0</v>
      </c>
      <c r="C76" s="77">
        <v>0</v>
      </c>
      <c r="D76" s="79">
        <f t="shared" si="23"/>
        <v>0</v>
      </c>
      <c r="E76" s="39">
        <v>0</v>
      </c>
      <c r="F76" s="40">
        <v>0</v>
      </c>
      <c r="G76" s="58">
        <f t="shared" si="24"/>
        <v>0</v>
      </c>
      <c r="H76" s="66">
        <f t="shared" si="22"/>
        <v>0</v>
      </c>
      <c r="I76" s="118"/>
      <c r="J76" s="118"/>
      <c r="K76" s="119"/>
    </row>
    <row r="77" spans="1:11" s="1" customFormat="1" outlineLevel="1" x14ac:dyDescent="0.25">
      <c r="A77" s="14" t="s">
        <v>23</v>
      </c>
      <c r="B77" s="39">
        <v>0</v>
      </c>
      <c r="C77" s="40">
        <v>4000</v>
      </c>
      <c r="D77" s="16">
        <f t="shared" si="23"/>
        <v>-4000</v>
      </c>
      <c r="E77" s="39">
        <v>0</v>
      </c>
      <c r="F77" s="40">
        <v>0</v>
      </c>
      <c r="G77" s="58">
        <f t="shared" si="24"/>
        <v>0</v>
      </c>
      <c r="H77" s="66">
        <f t="shared" si="22"/>
        <v>4000</v>
      </c>
      <c r="I77" s="118"/>
      <c r="J77" s="118"/>
      <c r="K77" s="119"/>
    </row>
    <row r="78" spans="1:11" s="1" customFormat="1" outlineLevel="1" x14ac:dyDescent="0.25">
      <c r="A78" s="14" t="s">
        <v>22</v>
      </c>
      <c r="B78" s="39">
        <v>0</v>
      </c>
      <c r="C78" s="40">
        <v>8000</v>
      </c>
      <c r="D78" s="16">
        <f t="shared" si="23"/>
        <v>-8000</v>
      </c>
      <c r="E78" s="39">
        <v>0</v>
      </c>
      <c r="F78" s="40">
        <v>0</v>
      </c>
      <c r="G78" s="58">
        <f t="shared" si="24"/>
        <v>0</v>
      </c>
      <c r="H78" s="66">
        <f t="shared" si="22"/>
        <v>8000</v>
      </c>
      <c r="I78" s="118"/>
      <c r="J78" s="118"/>
      <c r="K78" s="119"/>
    </row>
    <row r="79" spans="1:11" s="1" customFormat="1" outlineLevel="1" x14ac:dyDescent="0.25">
      <c r="A79" s="14" t="s">
        <v>31</v>
      </c>
      <c r="B79" s="39">
        <v>0</v>
      </c>
      <c r="C79" s="40">
        <v>10000</v>
      </c>
      <c r="D79" s="16">
        <f t="shared" si="23"/>
        <v>-10000</v>
      </c>
      <c r="E79" s="39">
        <v>0</v>
      </c>
      <c r="F79" s="40">
        <v>0</v>
      </c>
      <c r="G79" s="58">
        <f t="shared" si="24"/>
        <v>0</v>
      </c>
      <c r="H79" s="66">
        <f t="shared" si="22"/>
        <v>10000</v>
      </c>
      <c r="I79" s="118"/>
      <c r="J79" s="118"/>
      <c r="K79" s="119"/>
    </row>
    <row r="80" spans="1:11" s="1" customFormat="1" outlineLevel="1" x14ac:dyDescent="0.25">
      <c r="A80" s="78" t="s">
        <v>27</v>
      </c>
      <c r="B80" s="76">
        <v>0</v>
      </c>
      <c r="C80" s="77">
        <v>0</v>
      </c>
      <c r="D80" s="79">
        <f t="shared" si="23"/>
        <v>0</v>
      </c>
      <c r="E80" s="39">
        <v>0</v>
      </c>
      <c r="F80" s="40">
        <v>0</v>
      </c>
      <c r="G80" s="58">
        <f t="shared" si="24"/>
        <v>0</v>
      </c>
      <c r="H80" s="66">
        <f t="shared" si="22"/>
        <v>0</v>
      </c>
      <c r="I80" s="118"/>
      <c r="J80" s="118"/>
      <c r="K80" s="119"/>
    </row>
    <row r="81" spans="1:11" s="1" customFormat="1" outlineLevel="1" x14ac:dyDescent="0.25">
      <c r="A81" s="14" t="s">
        <v>47</v>
      </c>
      <c r="B81" s="39">
        <v>0</v>
      </c>
      <c r="C81" s="40">
        <v>500</v>
      </c>
      <c r="D81" s="16">
        <f t="shared" si="23"/>
        <v>-500</v>
      </c>
      <c r="E81" s="39">
        <v>0</v>
      </c>
      <c r="F81" s="40">
        <v>0</v>
      </c>
      <c r="G81" s="58">
        <f t="shared" si="24"/>
        <v>0</v>
      </c>
      <c r="H81" s="66">
        <f t="shared" si="22"/>
        <v>500</v>
      </c>
      <c r="I81" s="118"/>
      <c r="J81" s="118"/>
      <c r="K81" s="119"/>
    </row>
    <row r="82" spans="1:11" s="1" customFormat="1" outlineLevel="1" x14ac:dyDescent="0.25">
      <c r="A82" s="14" t="s">
        <v>25</v>
      </c>
      <c r="B82" s="39">
        <v>0</v>
      </c>
      <c r="C82" s="40">
        <v>3000</v>
      </c>
      <c r="D82" s="16">
        <f t="shared" si="23"/>
        <v>-3000</v>
      </c>
      <c r="E82" s="39">
        <v>0</v>
      </c>
      <c r="F82" s="40">
        <v>0</v>
      </c>
      <c r="G82" s="58">
        <f t="shared" si="24"/>
        <v>0</v>
      </c>
      <c r="H82" s="66">
        <f t="shared" si="22"/>
        <v>3000</v>
      </c>
      <c r="I82" s="118"/>
      <c r="J82" s="118"/>
      <c r="K82" s="119"/>
    </row>
    <row r="83" spans="1:11" s="1" customFormat="1" outlineLevel="1" x14ac:dyDescent="0.25">
      <c r="A83" s="14" t="s">
        <v>26</v>
      </c>
      <c r="B83" s="42">
        <v>0</v>
      </c>
      <c r="C83" s="41">
        <v>4000</v>
      </c>
      <c r="D83" s="26">
        <f t="shared" si="23"/>
        <v>-4000</v>
      </c>
      <c r="E83" s="42">
        <v>0</v>
      </c>
      <c r="F83" s="41">
        <v>0</v>
      </c>
      <c r="G83" s="59">
        <f t="shared" si="24"/>
        <v>0</v>
      </c>
      <c r="H83" s="66">
        <f t="shared" si="22"/>
        <v>4000</v>
      </c>
      <c r="I83" s="118"/>
      <c r="J83" s="118"/>
      <c r="K83" s="119"/>
    </row>
    <row r="84" spans="1:11" s="1" customFormat="1" x14ac:dyDescent="0.25">
      <c r="A84" s="18" t="s">
        <v>87</v>
      </c>
      <c r="B84" s="29">
        <f t="shared" ref="B84:G84" si="25">SUM(B53:B83)</f>
        <v>96250</v>
      </c>
      <c r="C84" s="19">
        <f t="shared" si="25"/>
        <v>67750</v>
      </c>
      <c r="D84" s="20">
        <f t="shared" si="25"/>
        <v>28500</v>
      </c>
      <c r="E84" s="29">
        <f t="shared" si="25"/>
        <v>3725</v>
      </c>
      <c r="F84" s="19">
        <f t="shared" si="25"/>
        <v>1280</v>
      </c>
      <c r="G84" s="19">
        <f t="shared" si="25"/>
        <v>2445</v>
      </c>
      <c r="H84" s="70">
        <f t="shared" si="22"/>
        <v>-26055</v>
      </c>
      <c r="I84" s="118"/>
      <c r="J84" s="118"/>
      <c r="K84" s="119"/>
    </row>
    <row r="85" spans="1:11" s="1" customFormat="1" ht="22.95" customHeight="1" x14ac:dyDescent="0.25">
      <c r="A85" s="4" t="s">
        <v>138</v>
      </c>
      <c r="B85" s="39"/>
      <c r="C85" s="40"/>
      <c r="D85" s="51"/>
      <c r="E85" s="39"/>
      <c r="F85" s="40"/>
      <c r="G85" s="40"/>
      <c r="H85" s="64"/>
      <c r="I85" s="118"/>
      <c r="J85" s="118"/>
      <c r="K85" s="119"/>
    </row>
    <row r="86" spans="1:11" s="1" customFormat="1" outlineLevel="1" x14ac:dyDescent="0.25">
      <c r="A86" s="14" t="s">
        <v>141</v>
      </c>
      <c r="B86" s="39">
        <v>10500</v>
      </c>
      <c r="C86" s="40">
        <v>0</v>
      </c>
      <c r="D86" s="16">
        <f t="shared" ref="D86:D104" si="26">B86-C86</f>
        <v>10500</v>
      </c>
      <c r="E86" s="39">
        <v>0</v>
      </c>
      <c r="F86" s="40">
        <v>0</v>
      </c>
      <c r="G86" s="58">
        <f t="shared" ref="G86:G104" si="27">E86-F86</f>
        <v>0</v>
      </c>
      <c r="H86" s="66">
        <f t="shared" ref="H86:H105" si="28">G86-D86</f>
        <v>-10500</v>
      </c>
      <c r="I86" s="118" t="s">
        <v>158</v>
      </c>
      <c r="J86" s="118"/>
      <c r="K86" s="119"/>
    </row>
    <row r="87" spans="1:11" s="1" customFormat="1" outlineLevel="1" x14ac:dyDescent="0.25">
      <c r="A87" s="14" t="s">
        <v>88</v>
      </c>
      <c r="B87" s="39"/>
      <c r="C87" s="40">
        <v>20000</v>
      </c>
      <c r="D87" s="16">
        <f t="shared" ref="D87" si="29">B87-C87</f>
        <v>-20000</v>
      </c>
      <c r="E87" s="39">
        <v>0</v>
      </c>
      <c r="F87" s="40">
        <v>600</v>
      </c>
      <c r="G87" s="58">
        <f t="shared" ref="G87" si="30">E87-F87</f>
        <v>-600</v>
      </c>
      <c r="H87" s="66">
        <f t="shared" si="28"/>
        <v>19400</v>
      </c>
      <c r="I87" s="118"/>
      <c r="J87" s="118"/>
      <c r="K87" s="119"/>
    </row>
    <row r="88" spans="1:11" s="13" customFormat="1" outlineLevel="1" x14ac:dyDescent="0.25">
      <c r="A88" s="14" t="s">
        <v>89</v>
      </c>
      <c r="B88" s="39">
        <v>0</v>
      </c>
      <c r="C88" s="40">
        <v>500</v>
      </c>
      <c r="D88" s="16">
        <f t="shared" si="26"/>
        <v>-500</v>
      </c>
      <c r="E88" s="39">
        <v>0</v>
      </c>
      <c r="F88" s="40">
        <v>0</v>
      </c>
      <c r="G88" s="58">
        <f t="shared" si="27"/>
        <v>0</v>
      </c>
      <c r="H88" s="66">
        <f t="shared" si="28"/>
        <v>500</v>
      </c>
      <c r="I88" s="118"/>
      <c r="J88" s="118"/>
      <c r="K88" s="119"/>
    </row>
    <row r="89" spans="1:11" s="1" customFormat="1" outlineLevel="1" x14ac:dyDescent="0.25">
      <c r="A89" s="14" t="s">
        <v>105</v>
      </c>
      <c r="B89" s="39">
        <v>0</v>
      </c>
      <c r="C89" s="40">
        <v>3500</v>
      </c>
      <c r="D89" s="16">
        <f t="shared" si="26"/>
        <v>-3500</v>
      </c>
      <c r="E89" s="39">
        <v>0</v>
      </c>
      <c r="F89" s="40">
        <v>0</v>
      </c>
      <c r="G89" s="58">
        <f t="shared" si="27"/>
        <v>0</v>
      </c>
      <c r="H89" s="66">
        <f t="shared" si="28"/>
        <v>3500</v>
      </c>
      <c r="I89" s="118"/>
      <c r="J89" s="118"/>
      <c r="K89" s="119"/>
    </row>
    <row r="90" spans="1:11" s="1" customFormat="1" outlineLevel="1" x14ac:dyDescent="0.25">
      <c r="A90" s="14" t="s">
        <v>104</v>
      </c>
      <c r="B90" s="39">
        <v>0</v>
      </c>
      <c r="C90" s="40">
        <v>3500</v>
      </c>
      <c r="D90" s="16">
        <f t="shared" si="26"/>
        <v>-3500</v>
      </c>
      <c r="E90" s="39">
        <v>0</v>
      </c>
      <c r="F90" s="40">
        <v>0</v>
      </c>
      <c r="G90" s="58">
        <f t="shared" si="27"/>
        <v>0</v>
      </c>
      <c r="H90" s="66">
        <f t="shared" si="28"/>
        <v>3500</v>
      </c>
      <c r="I90" s="118"/>
      <c r="J90" s="118"/>
      <c r="K90" s="119"/>
    </row>
    <row r="91" spans="1:11" s="1" customFormat="1" outlineLevel="1" x14ac:dyDescent="0.25">
      <c r="A91" s="88" t="s">
        <v>91</v>
      </c>
      <c r="B91" s="89">
        <v>0</v>
      </c>
      <c r="C91" s="90">
        <v>0</v>
      </c>
      <c r="D91" s="91">
        <f t="shared" si="26"/>
        <v>0</v>
      </c>
      <c r="E91" s="39">
        <v>0</v>
      </c>
      <c r="F91" s="40">
        <v>0</v>
      </c>
      <c r="G91" s="58">
        <f t="shared" si="27"/>
        <v>0</v>
      </c>
      <c r="H91" s="66">
        <f t="shared" si="28"/>
        <v>0</v>
      </c>
      <c r="I91" s="118"/>
      <c r="J91" s="118"/>
      <c r="K91" s="119"/>
    </row>
    <row r="92" spans="1:11" s="1" customFormat="1" outlineLevel="1" x14ac:dyDescent="0.25">
      <c r="A92" s="88" t="s">
        <v>92</v>
      </c>
      <c r="B92" s="89">
        <v>0</v>
      </c>
      <c r="C92" s="90">
        <v>0</v>
      </c>
      <c r="D92" s="91">
        <f t="shared" si="26"/>
        <v>0</v>
      </c>
      <c r="E92" s="39">
        <v>0</v>
      </c>
      <c r="F92" s="40">
        <v>0</v>
      </c>
      <c r="G92" s="58">
        <f t="shared" si="27"/>
        <v>0</v>
      </c>
      <c r="H92" s="66">
        <f t="shared" si="28"/>
        <v>0</v>
      </c>
      <c r="I92" s="118"/>
      <c r="J92" s="118"/>
      <c r="K92" s="119"/>
    </row>
    <row r="93" spans="1:11" s="13" customFormat="1" outlineLevel="1" x14ac:dyDescent="0.25">
      <c r="A93" s="88" t="s">
        <v>84</v>
      </c>
      <c r="B93" s="89">
        <v>0</v>
      </c>
      <c r="C93" s="90">
        <v>0</v>
      </c>
      <c r="D93" s="91">
        <f t="shared" si="26"/>
        <v>0</v>
      </c>
      <c r="E93" s="39">
        <v>0</v>
      </c>
      <c r="F93" s="40">
        <v>0</v>
      </c>
      <c r="G93" s="58">
        <f t="shared" si="27"/>
        <v>0</v>
      </c>
      <c r="H93" s="66">
        <f t="shared" si="28"/>
        <v>0</v>
      </c>
      <c r="I93" s="118"/>
      <c r="J93" s="118"/>
      <c r="K93" s="119"/>
    </row>
    <row r="94" spans="1:11" s="1" customFormat="1" outlineLevel="1" x14ac:dyDescent="0.25">
      <c r="A94" s="14" t="s">
        <v>90</v>
      </c>
      <c r="B94" s="39">
        <v>0</v>
      </c>
      <c r="C94" s="40">
        <v>3000</v>
      </c>
      <c r="D94" s="16">
        <f t="shared" si="26"/>
        <v>-3000</v>
      </c>
      <c r="E94" s="39">
        <v>0</v>
      </c>
      <c r="F94" s="40">
        <v>0</v>
      </c>
      <c r="G94" s="58">
        <f t="shared" si="27"/>
        <v>0</v>
      </c>
      <c r="H94" s="66">
        <f t="shared" si="28"/>
        <v>3000</v>
      </c>
      <c r="I94" s="118"/>
      <c r="J94" s="118"/>
      <c r="K94" s="119"/>
    </row>
    <row r="95" spans="1:11" s="15" customFormat="1" outlineLevel="1" x14ac:dyDescent="0.25">
      <c r="A95" s="14" t="s">
        <v>148</v>
      </c>
      <c r="B95" s="39">
        <v>15000</v>
      </c>
      <c r="C95" s="40">
        <v>0</v>
      </c>
      <c r="D95" s="16">
        <f t="shared" si="26"/>
        <v>15000</v>
      </c>
      <c r="E95" s="39">
        <v>900</v>
      </c>
      <c r="F95" s="40">
        <v>0</v>
      </c>
      <c r="G95" s="58">
        <f t="shared" si="27"/>
        <v>900</v>
      </c>
      <c r="H95" s="66">
        <f t="shared" si="28"/>
        <v>-14100</v>
      </c>
      <c r="I95" s="118" t="s">
        <v>151</v>
      </c>
      <c r="J95" s="118"/>
      <c r="K95" s="119"/>
    </row>
    <row r="96" spans="1:11" s="15" customFormat="1" outlineLevel="1" x14ac:dyDescent="0.25">
      <c r="A96" s="14" t="s">
        <v>69</v>
      </c>
      <c r="B96" s="39">
        <v>0</v>
      </c>
      <c r="C96" s="40">
        <v>1500</v>
      </c>
      <c r="D96" s="16">
        <f t="shared" si="26"/>
        <v>-1500</v>
      </c>
      <c r="E96" s="39">
        <v>100</v>
      </c>
      <c r="F96" s="40">
        <v>100</v>
      </c>
      <c r="G96" s="58">
        <f t="shared" si="27"/>
        <v>0</v>
      </c>
      <c r="H96" s="66">
        <f t="shared" si="28"/>
        <v>1500</v>
      </c>
      <c r="I96" s="118" t="s">
        <v>152</v>
      </c>
      <c r="J96" s="118"/>
      <c r="K96" s="119"/>
    </row>
    <row r="97" spans="1:11" s="15" customFormat="1" outlineLevel="1" x14ac:dyDescent="0.25">
      <c r="A97" s="14" t="s">
        <v>66</v>
      </c>
      <c r="B97" s="39">
        <v>0</v>
      </c>
      <c r="C97" s="40">
        <v>3000</v>
      </c>
      <c r="D97" s="16">
        <f t="shared" si="26"/>
        <v>-3000</v>
      </c>
      <c r="E97" s="39">
        <v>0</v>
      </c>
      <c r="F97" s="40">
        <v>0</v>
      </c>
      <c r="G97" s="58">
        <f t="shared" si="27"/>
        <v>0</v>
      </c>
      <c r="H97" s="66">
        <f t="shared" si="28"/>
        <v>3000</v>
      </c>
      <c r="I97" s="118"/>
      <c r="J97" s="118"/>
      <c r="K97" s="119"/>
    </row>
    <row r="98" spans="1:11" s="15" customFormat="1" outlineLevel="1" x14ac:dyDescent="0.25">
      <c r="A98" s="14" t="s">
        <v>63</v>
      </c>
      <c r="B98" s="39">
        <v>0</v>
      </c>
      <c r="C98" s="40">
        <v>3000</v>
      </c>
      <c r="D98" s="16">
        <f t="shared" si="26"/>
        <v>-3000</v>
      </c>
      <c r="E98" s="39">
        <v>0</v>
      </c>
      <c r="F98" s="40">
        <v>0</v>
      </c>
      <c r="G98" s="58">
        <f t="shared" si="27"/>
        <v>0</v>
      </c>
      <c r="H98" s="66">
        <f t="shared" si="28"/>
        <v>3000</v>
      </c>
      <c r="I98" s="118"/>
      <c r="J98" s="118"/>
      <c r="K98" s="119"/>
    </row>
    <row r="99" spans="1:11" s="15" customFormat="1" outlineLevel="1" x14ac:dyDescent="0.25">
      <c r="A99" s="14" t="s">
        <v>67</v>
      </c>
      <c r="B99" s="39">
        <v>0</v>
      </c>
      <c r="C99" s="40">
        <v>1500</v>
      </c>
      <c r="D99" s="16">
        <f t="shared" si="26"/>
        <v>-1500</v>
      </c>
      <c r="E99" s="39">
        <v>0</v>
      </c>
      <c r="F99" s="40">
        <v>0</v>
      </c>
      <c r="G99" s="58">
        <f t="shared" si="27"/>
        <v>0</v>
      </c>
      <c r="H99" s="66">
        <f t="shared" si="28"/>
        <v>1500</v>
      </c>
      <c r="I99" s="118"/>
      <c r="J99" s="118"/>
      <c r="K99" s="119"/>
    </row>
    <row r="100" spans="1:11" s="15" customFormat="1" ht="12.75" customHeight="1" outlineLevel="1" x14ac:dyDescent="0.25">
      <c r="A100" s="14" t="s">
        <v>68</v>
      </c>
      <c r="B100" s="39">
        <v>0</v>
      </c>
      <c r="C100" s="40">
        <v>600</v>
      </c>
      <c r="D100" s="16">
        <f t="shared" si="26"/>
        <v>-600</v>
      </c>
      <c r="E100" s="39">
        <v>0</v>
      </c>
      <c r="F100" s="40">
        <v>0</v>
      </c>
      <c r="G100" s="58">
        <f t="shared" si="27"/>
        <v>0</v>
      </c>
      <c r="H100" s="66">
        <f t="shared" si="28"/>
        <v>600</v>
      </c>
      <c r="I100" s="118"/>
      <c r="J100" s="118"/>
      <c r="K100" s="119"/>
    </row>
    <row r="101" spans="1:11" s="15" customFormat="1" outlineLevel="1" x14ac:dyDescent="0.25">
      <c r="A101" s="88" t="s">
        <v>65</v>
      </c>
      <c r="B101" s="89">
        <v>0</v>
      </c>
      <c r="C101" s="90">
        <v>0</v>
      </c>
      <c r="D101" s="91">
        <f t="shared" si="26"/>
        <v>0</v>
      </c>
      <c r="E101" s="39">
        <v>0</v>
      </c>
      <c r="F101" s="40">
        <v>0</v>
      </c>
      <c r="G101" s="58">
        <f t="shared" si="27"/>
        <v>0</v>
      </c>
      <c r="H101" s="66">
        <f t="shared" si="28"/>
        <v>0</v>
      </c>
      <c r="I101" s="118"/>
      <c r="J101" s="118"/>
      <c r="K101" s="119"/>
    </row>
    <row r="102" spans="1:11" s="15" customFormat="1" outlineLevel="1" x14ac:dyDescent="0.25">
      <c r="A102" s="14" t="s">
        <v>64</v>
      </c>
      <c r="B102" s="39">
        <v>0</v>
      </c>
      <c r="C102" s="40">
        <v>4000</v>
      </c>
      <c r="D102" s="16">
        <f t="shared" si="26"/>
        <v>-4000</v>
      </c>
      <c r="E102" s="39">
        <v>0</v>
      </c>
      <c r="F102" s="40">
        <v>1500</v>
      </c>
      <c r="G102" s="58">
        <f t="shared" si="27"/>
        <v>-1500</v>
      </c>
      <c r="H102" s="66">
        <f t="shared" si="28"/>
        <v>2500</v>
      </c>
      <c r="I102" s="118" t="s">
        <v>156</v>
      </c>
      <c r="J102" s="118"/>
      <c r="K102" s="119"/>
    </row>
    <row r="103" spans="1:11" s="15" customFormat="1" outlineLevel="1" x14ac:dyDescent="0.25">
      <c r="A103" s="88" t="s">
        <v>160</v>
      </c>
      <c r="B103" s="89">
        <v>0</v>
      </c>
      <c r="C103" s="90">
        <v>0</v>
      </c>
      <c r="D103" s="91">
        <f t="shared" si="26"/>
        <v>0</v>
      </c>
      <c r="E103" s="39">
        <v>0</v>
      </c>
      <c r="F103" s="40">
        <v>0</v>
      </c>
      <c r="G103" s="58">
        <f t="shared" si="27"/>
        <v>0</v>
      </c>
      <c r="H103" s="66">
        <f t="shared" si="28"/>
        <v>0</v>
      </c>
      <c r="I103" s="102"/>
      <c r="J103" s="102"/>
      <c r="K103" s="103"/>
    </row>
    <row r="104" spans="1:11" s="15" customFormat="1" outlineLevel="1" x14ac:dyDescent="0.25">
      <c r="A104" s="14" t="s">
        <v>106</v>
      </c>
      <c r="B104" s="42">
        <v>0</v>
      </c>
      <c r="C104" s="41">
        <v>3000</v>
      </c>
      <c r="D104" s="26">
        <f t="shared" si="26"/>
        <v>-3000</v>
      </c>
      <c r="E104" s="42">
        <v>0</v>
      </c>
      <c r="F104" s="41">
        <v>0</v>
      </c>
      <c r="G104" s="59">
        <f t="shared" si="27"/>
        <v>0</v>
      </c>
      <c r="H104" s="66">
        <f t="shared" si="28"/>
        <v>3000</v>
      </c>
      <c r="I104" s="118"/>
      <c r="J104" s="118"/>
      <c r="K104" s="119"/>
    </row>
    <row r="105" spans="1:11" s="1" customFormat="1" x14ac:dyDescent="0.25">
      <c r="A105" s="18" t="s">
        <v>140</v>
      </c>
      <c r="B105" s="29">
        <f>SUM(B86:B104)</f>
        <v>25500</v>
      </c>
      <c r="C105" s="71">
        <f>SUM(C86:C104)</f>
        <v>47100</v>
      </c>
      <c r="D105" s="72">
        <f>SUM(D86:D104)</f>
        <v>-21600</v>
      </c>
      <c r="E105" s="29">
        <f t="shared" ref="E105:G105" si="31">SUM(E86:E104)</f>
        <v>1000</v>
      </c>
      <c r="F105" s="71">
        <f t="shared" si="31"/>
        <v>2200</v>
      </c>
      <c r="G105" s="19">
        <f t="shared" si="31"/>
        <v>-1200</v>
      </c>
      <c r="H105" s="70">
        <f t="shared" si="28"/>
        <v>20400</v>
      </c>
      <c r="I105" s="118"/>
      <c r="J105" s="118"/>
      <c r="K105" s="119"/>
    </row>
    <row r="106" spans="1:11" s="6" customFormat="1" ht="22.95" customHeight="1" x14ac:dyDescent="0.25">
      <c r="A106" s="4" t="s">
        <v>94</v>
      </c>
      <c r="B106" s="28"/>
      <c r="C106" s="5"/>
      <c r="D106" s="24"/>
      <c r="E106" s="28"/>
      <c r="F106" s="5"/>
      <c r="G106" s="5"/>
      <c r="H106" s="62"/>
      <c r="I106" s="118"/>
      <c r="J106" s="118"/>
      <c r="K106" s="119"/>
    </row>
    <row r="107" spans="1:11" s="1" customFormat="1" outlineLevel="1" x14ac:dyDescent="0.25">
      <c r="A107" s="14" t="s">
        <v>41</v>
      </c>
      <c r="B107" s="39">
        <v>15000</v>
      </c>
      <c r="C107" s="40">
        <v>0</v>
      </c>
      <c r="D107" s="16">
        <f>B107-C107</f>
        <v>15000</v>
      </c>
      <c r="E107" s="39">
        <v>325</v>
      </c>
      <c r="F107" s="40">
        <v>0</v>
      </c>
      <c r="G107" s="58">
        <f>E107-F107</f>
        <v>325</v>
      </c>
      <c r="H107" s="66">
        <f t="shared" ref="H107:H120" si="32">G107-D107</f>
        <v>-14675</v>
      </c>
      <c r="I107" s="118"/>
      <c r="J107" s="118"/>
      <c r="K107" s="119"/>
    </row>
    <row r="108" spans="1:11" s="1" customFormat="1" outlineLevel="1" x14ac:dyDescent="0.25">
      <c r="A108" s="2" t="s">
        <v>157</v>
      </c>
      <c r="B108" s="39">
        <v>4000</v>
      </c>
      <c r="C108" s="40">
        <v>0</v>
      </c>
      <c r="D108" s="16">
        <f>B108-C108</f>
        <v>4000</v>
      </c>
      <c r="E108" s="39">
        <v>0</v>
      </c>
      <c r="F108" s="40">
        <v>0</v>
      </c>
      <c r="G108" s="58">
        <f>E108-F108</f>
        <v>0</v>
      </c>
      <c r="H108" s="66">
        <f t="shared" si="32"/>
        <v>-4000</v>
      </c>
      <c r="I108" s="118"/>
      <c r="J108" s="118"/>
      <c r="K108" s="119"/>
    </row>
    <row r="109" spans="1:11" s="13" customFormat="1" outlineLevel="1" x14ac:dyDescent="0.25">
      <c r="A109" s="92" t="s">
        <v>73</v>
      </c>
      <c r="B109" s="93">
        <v>0</v>
      </c>
      <c r="C109" s="94">
        <v>0</v>
      </c>
      <c r="D109" s="95">
        <f>B109-C109</f>
        <v>0</v>
      </c>
      <c r="E109" s="39">
        <v>0</v>
      </c>
      <c r="F109" s="40">
        <v>0</v>
      </c>
      <c r="G109" s="58">
        <f>E109-F109</f>
        <v>0</v>
      </c>
      <c r="H109" s="66">
        <f t="shared" si="32"/>
        <v>0</v>
      </c>
      <c r="I109" s="118"/>
      <c r="J109" s="118"/>
      <c r="K109" s="119"/>
    </row>
    <row r="110" spans="1:11" s="13" customFormat="1" outlineLevel="1" x14ac:dyDescent="0.25">
      <c r="A110" s="14" t="s">
        <v>61</v>
      </c>
      <c r="B110" s="39">
        <v>0</v>
      </c>
      <c r="C110" s="40">
        <v>500</v>
      </c>
      <c r="D110" s="16">
        <f>B110-C110</f>
        <v>-500</v>
      </c>
      <c r="E110" s="39">
        <v>0</v>
      </c>
      <c r="F110" s="40">
        <v>0</v>
      </c>
      <c r="G110" s="58">
        <f>E110-F110</f>
        <v>0</v>
      </c>
      <c r="H110" s="66">
        <f t="shared" si="32"/>
        <v>500</v>
      </c>
      <c r="I110" s="118"/>
      <c r="J110" s="118"/>
      <c r="K110" s="119"/>
    </row>
    <row r="111" spans="1:11" s="1" customFormat="1" outlineLevel="1" x14ac:dyDescent="0.25">
      <c r="A111" s="14" t="s">
        <v>95</v>
      </c>
      <c r="B111" s="39">
        <v>0</v>
      </c>
      <c r="C111" s="40">
        <v>4000</v>
      </c>
      <c r="D111" s="16">
        <f t="shared" ref="D111:D119" si="33">B111-C111</f>
        <v>-4000</v>
      </c>
      <c r="E111" s="39">
        <v>0</v>
      </c>
      <c r="F111" s="40">
        <v>4000</v>
      </c>
      <c r="G111" s="58">
        <f t="shared" ref="G111:G119" si="34">E111-F111</f>
        <v>-4000</v>
      </c>
      <c r="H111" s="66">
        <f t="shared" si="32"/>
        <v>0</v>
      </c>
      <c r="I111" s="118" t="s">
        <v>153</v>
      </c>
      <c r="J111" s="118"/>
      <c r="K111" s="119"/>
    </row>
    <row r="112" spans="1:11" s="1" customFormat="1" outlineLevel="1" x14ac:dyDescent="0.25">
      <c r="A112" s="92" t="s">
        <v>55</v>
      </c>
      <c r="B112" s="93">
        <v>0</v>
      </c>
      <c r="C112" s="94">
        <v>0</v>
      </c>
      <c r="D112" s="95">
        <f t="shared" si="33"/>
        <v>0</v>
      </c>
      <c r="E112" s="39">
        <v>0</v>
      </c>
      <c r="F112" s="40">
        <v>0</v>
      </c>
      <c r="G112" s="58">
        <f t="shared" si="34"/>
        <v>0</v>
      </c>
      <c r="H112" s="66">
        <f t="shared" si="32"/>
        <v>0</v>
      </c>
      <c r="I112" s="118"/>
      <c r="J112" s="118"/>
      <c r="K112" s="119"/>
    </row>
    <row r="113" spans="1:11" s="1" customFormat="1" outlineLevel="1" x14ac:dyDescent="0.25">
      <c r="A113" s="14" t="s">
        <v>45</v>
      </c>
      <c r="B113" s="39">
        <v>0</v>
      </c>
      <c r="C113" s="40">
        <v>3500</v>
      </c>
      <c r="D113" s="16">
        <f t="shared" si="33"/>
        <v>-3500</v>
      </c>
      <c r="E113" s="39">
        <v>0</v>
      </c>
      <c r="F113" s="40">
        <v>1500</v>
      </c>
      <c r="G113" s="58">
        <f t="shared" si="34"/>
        <v>-1500</v>
      </c>
      <c r="H113" s="66">
        <f t="shared" si="32"/>
        <v>2000</v>
      </c>
      <c r="I113" s="118" t="s">
        <v>154</v>
      </c>
      <c r="J113" s="118"/>
      <c r="K113" s="119"/>
    </row>
    <row r="114" spans="1:11" s="1" customFormat="1" outlineLevel="1" x14ac:dyDescent="0.25">
      <c r="A114" s="14" t="s">
        <v>49</v>
      </c>
      <c r="B114" s="39">
        <v>0</v>
      </c>
      <c r="C114" s="40">
        <v>5000</v>
      </c>
      <c r="D114" s="16">
        <f t="shared" si="33"/>
        <v>-5000</v>
      </c>
      <c r="E114" s="39">
        <v>0</v>
      </c>
      <c r="F114" s="40">
        <v>0</v>
      </c>
      <c r="G114" s="58">
        <f t="shared" si="34"/>
        <v>0</v>
      </c>
      <c r="H114" s="66">
        <f t="shared" si="32"/>
        <v>5000</v>
      </c>
      <c r="I114" s="118"/>
      <c r="J114" s="118"/>
      <c r="K114" s="119"/>
    </row>
    <row r="115" spans="1:11" s="1" customFormat="1" outlineLevel="1" x14ac:dyDescent="0.25">
      <c r="A115" s="14" t="s">
        <v>50</v>
      </c>
      <c r="B115" s="39">
        <v>0</v>
      </c>
      <c r="C115" s="40">
        <v>1200</v>
      </c>
      <c r="D115" s="16">
        <f t="shared" si="33"/>
        <v>-1200</v>
      </c>
      <c r="E115" s="39">
        <v>0</v>
      </c>
      <c r="F115" s="40">
        <v>0</v>
      </c>
      <c r="G115" s="58">
        <f t="shared" si="34"/>
        <v>0</v>
      </c>
      <c r="H115" s="66">
        <f t="shared" si="32"/>
        <v>1200</v>
      </c>
      <c r="I115" s="118"/>
      <c r="J115" s="118"/>
      <c r="K115" s="119"/>
    </row>
    <row r="116" spans="1:11" s="1" customFormat="1" ht="12.75" customHeight="1" outlineLevel="1" x14ac:dyDescent="0.25">
      <c r="A116" s="14" t="s">
        <v>44</v>
      </c>
      <c r="B116" s="39">
        <v>0</v>
      </c>
      <c r="C116" s="40">
        <v>800</v>
      </c>
      <c r="D116" s="16">
        <f t="shared" si="33"/>
        <v>-800</v>
      </c>
      <c r="E116" s="39">
        <v>0</v>
      </c>
      <c r="F116" s="40">
        <v>0</v>
      </c>
      <c r="G116" s="58">
        <f t="shared" si="34"/>
        <v>0</v>
      </c>
      <c r="H116" s="66">
        <f t="shared" si="32"/>
        <v>800</v>
      </c>
      <c r="I116" s="118"/>
      <c r="J116" s="118"/>
      <c r="K116" s="119"/>
    </row>
    <row r="117" spans="1:11" s="1" customFormat="1" ht="12.75" customHeight="1" outlineLevel="1" x14ac:dyDescent="0.25">
      <c r="A117" s="92" t="s">
        <v>161</v>
      </c>
      <c r="B117" s="93">
        <v>0</v>
      </c>
      <c r="C117" s="94">
        <v>3000</v>
      </c>
      <c r="D117" s="95">
        <f t="shared" si="33"/>
        <v>-3000</v>
      </c>
      <c r="E117" s="39">
        <v>0</v>
      </c>
      <c r="F117" s="40">
        <v>33.299999999999997</v>
      </c>
      <c r="G117" s="58">
        <f t="shared" si="34"/>
        <v>-33.299999999999997</v>
      </c>
      <c r="H117" s="66">
        <f t="shared" si="32"/>
        <v>2966.7</v>
      </c>
      <c r="I117" s="102"/>
      <c r="J117" s="102"/>
      <c r="K117" s="103"/>
    </row>
    <row r="118" spans="1:11" s="1" customFormat="1" outlineLevel="1" x14ac:dyDescent="0.25">
      <c r="A118" s="14" t="s">
        <v>51</v>
      </c>
      <c r="B118" s="39">
        <v>0</v>
      </c>
      <c r="C118" s="40">
        <v>8500</v>
      </c>
      <c r="D118" s="16">
        <f t="shared" si="33"/>
        <v>-8500</v>
      </c>
      <c r="E118" s="39">
        <v>0</v>
      </c>
      <c r="F118" s="40">
        <v>0</v>
      </c>
      <c r="G118" s="58">
        <f t="shared" si="34"/>
        <v>0</v>
      </c>
      <c r="H118" s="66">
        <f t="shared" si="32"/>
        <v>8500</v>
      </c>
      <c r="I118" s="118"/>
      <c r="J118" s="118"/>
      <c r="K118" s="119"/>
    </row>
    <row r="119" spans="1:11" s="1" customFormat="1" outlineLevel="1" x14ac:dyDescent="0.25">
      <c r="A119" s="14" t="s">
        <v>46</v>
      </c>
      <c r="B119" s="42">
        <v>0</v>
      </c>
      <c r="C119" s="41">
        <v>1000</v>
      </c>
      <c r="D119" s="26">
        <f t="shared" si="33"/>
        <v>-1000</v>
      </c>
      <c r="E119" s="42">
        <v>0</v>
      </c>
      <c r="F119" s="41">
        <v>0</v>
      </c>
      <c r="G119" s="59">
        <f t="shared" si="34"/>
        <v>0</v>
      </c>
      <c r="H119" s="66">
        <f t="shared" si="32"/>
        <v>1000</v>
      </c>
      <c r="I119" s="118"/>
      <c r="J119" s="118"/>
      <c r="K119" s="119"/>
    </row>
    <row r="120" spans="1:11" s="1" customFormat="1" x14ac:dyDescent="0.25">
      <c r="A120" s="18" t="s">
        <v>96</v>
      </c>
      <c r="B120" s="29">
        <f>SUM(B107:B119)</f>
        <v>19000</v>
      </c>
      <c r="C120" s="19">
        <f>SUM(C107:C119)</f>
        <v>27500</v>
      </c>
      <c r="D120" s="20">
        <f>SUM(D107:D119)</f>
        <v>-8500</v>
      </c>
      <c r="E120" s="29">
        <f t="shared" ref="E120:G120" si="35">SUM(E107:E119)</f>
        <v>325</v>
      </c>
      <c r="F120" s="19">
        <f t="shared" si="35"/>
        <v>5533.3</v>
      </c>
      <c r="G120" s="19">
        <f t="shared" si="35"/>
        <v>-5208.3</v>
      </c>
      <c r="H120" s="70">
        <f t="shared" si="32"/>
        <v>3291.7</v>
      </c>
      <c r="I120" s="118"/>
      <c r="J120" s="118"/>
      <c r="K120" s="119"/>
    </row>
    <row r="121" spans="1:11" s="1" customFormat="1" ht="22.95" customHeight="1" x14ac:dyDescent="0.25">
      <c r="A121" s="3" t="s">
        <v>97</v>
      </c>
      <c r="B121" s="34"/>
      <c r="C121" s="8"/>
      <c r="D121" s="25"/>
      <c r="E121" s="34"/>
      <c r="F121" s="8"/>
      <c r="G121" s="55"/>
      <c r="H121" s="64"/>
      <c r="I121" s="118"/>
      <c r="J121" s="118"/>
      <c r="K121" s="119"/>
    </row>
    <row r="122" spans="1:11" s="1" customFormat="1" ht="12.75" customHeight="1" outlineLevel="1" x14ac:dyDescent="0.25">
      <c r="A122" s="2" t="s">
        <v>53</v>
      </c>
      <c r="B122" s="39">
        <v>0</v>
      </c>
      <c r="C122" s="40">
        <v>600</v>
      </c>
      <c r="D122" s="25">
        <f>B122-C122</f>
        <v>-600</v>
      </c>
      <c r="E122" s="39">
        <v>0</v>
      </c>
      <c r="F122" s="40">
        <v>0</v>
      </c>
      <c r="G122" s="55">
        <f>E122-F122</f>
        <v>0</v>
      </c>
      <c r="H122" s="66">
        <f t="shared" ref="H122:H129" si="36">G122-D122</f>
        <v>600</v>
      </c>
      <c r="I122" s="118"/>
      <c r="J122" s="118"/>
      <c r="K122" s="119"/>
    </row>
    <row r="123" spans="1:11" s="1" customFormat="1" outlineLevel="1" x14ac:dyDescent="0.25">
      <c r="A123" s="2" t="s">
        <v>36</v>
      </c>
      <c r="B123" s="39">
        <v>0</v>
      </c>
      <c r="C123" s="40">
        <v>1000</v>
      </c>
      <c r="D123" s="25">
        <f>B123-C123</f>
        <v>-1000</v>
      </c>
      <c r="E123" s="39">
        <v>0</v>
      </c>
      <c r="F123" s="40">
        <v>0</v>
      </c>
      <c r="G123" s="55">
        <f>E123-F123</f>
        <v>0</v>
      </c>
      <c r="H123" s="66">
        <f t="shared" si="36"/>
        <v>1000</v>
      </c>
      <c r="I123" s="118"/>
      <c r="J123" s="118"/>
      <c r="K123" s="119"/>
    </row>
    <row r="124" spans="1:11" s="1" customFormat="1" ht="12.75" customHeight="1" outlineLevel="1" x14ac:dyDescent="0.25">
      <c r="A124" s="2" t="s">
        <v>37</v>
      </c>
      <c r="B124" s="39">
        <v>0</v>
      </c>
      <c r="C124" s="40">
        <v>2000</v>
      </c>
      <c r="D124" s="25">
        <f t="shared" ref="D124:D128" si="37">B124-C124</f>
        <v>-2000</v>
      </c>
      <c r="E124" s="39">
        <v>0</v>
      </c>
      <c r="F124" s="40">
        <v>0</v>
      </c>
      <c r="G124" s="55">
        <f t="shared" ref="G124:G128" si="38">E124-F124</f>
        <v>0</v>
      </c>
      <c r="H124" s="66">
        <f t="shared" si="36"/>
        <v>2000</v>
      </c>
      <c r="I124" s="118"/>
      <c r="J124" s="118"/>
      <c r="K124" s="119"/>
    </row>
    <row r="125" spans="1:11" s="1" customFormat="1" ht="12.75" customHeight="1" outlineLevel="1" x14ac:dyDescent="0.25">
      <c r="A125" s="2" t="s">
        <v>38</v>
      </c>
      <c r="B125" s="39">
        <v>0</v>
      </c>
      <c r="C125" s="40">
        <v>1325</v>
      </c>
      <c r="D125" s="25">
        <f t="shared" si="37"/>
        <v>-1325</v>
      </c>
      <c r="E125" s="39">
        <v>0</v>
      </c>
      <c r="F125" s="40">
        <v>0</v>
      </c>
      <c r="G125" s="55">
        <f t="shared" si="38"/>
        <v>0</v>
      </c>
      <c r="H125" s="66">
        <f t="shared" si="36"/>
        <v>1325</v>
      </c>
      <c r="I125" s="118"/>
      <c r="J125" s="118"/>
      <c r="K125" s="119"/>
    </row>
    <row r="126" spans="1:11" s="1" customFormat="1" outlineLevel="1" x14ac:dyDescent="0.25">
      <c r="A126" s="2" t="s">
        <v>57</v>
      </c>
      <c r="B126" s="39">
        <v>0</v>
      </c>
      <c r="C126" s="40">
        <v>6000</v>
      </c>
      <c r="D126" s="25">
        <f t="shared" si="37"/>
        <v>-6000</v>
      </c>
      <c r="E126" s="39">
        <v>0</v>
      </c>
      <c r="F126" s="40">
        <v>290</v>
      </c>
      <c r="G126" s="55">
        <f t="shared" si="38"/>
        <v>-290</v>
      </c>
      <c r="H126" s="66">
        <f t="shared" si="36"/>
        <v>5710</v>
      </c>
      <c r="I126" s="118"/>
      <c r="J126" s="118"/>
      <c r="K126" s="119"/>
    </row>
    <row r="127" spans="1:11" s="1" customFormat="1" outlineLevel="1" x14ac:dyDescent="0.25">
      <c r="A127" s="2" t="s">
        <v>56</v>
      </c>
      <c r="B127" s="39">
        <v>0</v>
      </c>
      <c r="C127" s="40">
        <v>825</v>
      </c>
      <c r="D127" s="25">
        <f t="shared" si="37"/>
        <v>-825</v>
      </c>
      <c r="E127" s="39">
        <v>0</v>
      </c>
      <c r="F127" s="40">
        <v>0</v>
      </c>
      <c r="G127" s="55">
        <f t="shared" si="38"/>
        <v>0</v>
      </c>
      <c r="H127" s="66">
        <f t="shared" si="36"/>
        <v>825</v>
      </c>
      <c r="I127" s="118"/>
      <c r="J127" s="118"/>
      <c r="K127" s="119"/>
    </row>
    <row r="128" spans="1:11" s="1" customFormat="1" outlineLevel="1" x14ac:dyDescent="0.25">
      <c r="A128" s="2" t="s">
        <v>54</v>
      </c>
      <c r="B128" s="42">
        <v>0</v>
      </c>
      <c r="C128" s="41">
        <v>750</v>
      </c>
      <c r="D128" s="17">
        <f t="shared" si="37"/>
        <v>-750</v>
      </c>
      <c r="E128" s="42">
        <v>0</v>
      </c>
      <c r="F128" s="41">
        <v>0</v>
      </c>
      <c r="G128" s="56">
        <f t="shared" si="38"/>
        <v>0</v>
      </c>
      <c r="H128" s="66">
        <f t="shared" si="36"/>
        <v>750</v>
      </c>
      <c r="I128" s="118"/>
      <c r="J128" s="118"/>
      <c r="K128" s="119"/>
    </row>
    <row r="129" spans="1:11" s="1" customFormat="1" x14ac:dyDescent="0.25">
      <c r="A129" s="18" t="s">
        <v>98</v>
      </c>
      <c r="B129" s="29">
        <f t="shared" ref="B129:G129" si="39">SUM(B122:B128)</f>
        <v>0</v>
      </c>
      <c r="C129" s="19">
        <f t="shared" si="39"/>
        <v>12500</v>
      </c>
      <c r="D129" s="20">
        <f t="shared" si="39"/>
        <v>-12500</v>
      </c>
      <c r="E129" s="29">
        <f t="shared" si="39"/>
        <v>0</v>
      </c>
      <c r="F129" s="19">
        <f t="shared" si="39"/>
        <v>290</v>
      </c>
      <c r="G129" s="19">
        <f t="shared" si="39"/>
        <v>-290</v>
      </c>
      <c r="H129" s="70">
        <f t="shared" si="36"/>
        <v>12210</v>
      </c>
      <c r="I129" s="73"/>
      <c r="J129" s="73"/>
      <c r="K129" s="74"/>
    </row>
    <row r="130" spans="1:11" s="1" customFormat="1" ht="22.95" customHeight="1" x14ac:dyDescent="0.25">
      <c r="A130" s="3"/>
      <c r="B130" s="30"/>
      <c r="C130" s="9"/>
      <c r="D130" s="48"/>
      <c r="E130" s="30"/>
      <c r="F130" s="9"/>
      <c r="G130" s="9"/>
      <c r="H130" s="64"/>
      <c r="I130" s="73"/>
      <c r="J130" s="73"/>
      <c r="K130" s="74"/>
    </row>
    <row r="131" spans="1:11" s="1" customFormat="1" ht="13.95" customHeight="1" x14ac:dyDescent="0.25">
      <c r="A131" s="21" t="s">
        <v>40</v>
      </c>
      <c r="B131" s="31">
        <f>B6+B30+B51+B84+B105+B120+B129</f>
        <v>168750</v>
      </c>
      <c r="C131" s="22">
        <f>C30+C51+C84+C105+C120+C129</f>
        <v>192495</v>
      </c>
      <c r="D131" s="23">
        <f>D6+D30+D51+D84+D105+D120+D129</f>
        <v>-23745</v>
      </c>
      <c r="E131" s="31">
        <f>E6+E30+E51+E84+E105+E120+E129</f>
        <v>18602.84</v>
      </c>
      <c r="F131" s="22">
        <f>F30+F51+F84+F105+F120+F129</f>
        <v>15183.869999999999</v>
      </c>
      <c r="G131" s="113">
        <f>G6+G30+G51+G84+G105+G120+G129</f>
        <v>3418.9700000000003</v>
      </c>
      <c r="H131" s="114" t="s">
        <v>162</v>
      </c>
      <c r="I131" s="115"/>
      <c r="J131" s="115"/>
      <c r="K131" s="116"/>
    </row>
    <row r="132" spans="1:11" s="1" customFormat="1" x14ac:dyDescent="0.25"/>
    <row r="133" spans="1:11" s="1" customFormat="1" hidden="1" x14ac:dyDescent="0.25">
      <c r="A133" s="32"/>
      <c r="B133" s="11"/>
      <c r="D133" s="11"/>
      <c r="E133" s="11"/>
      <c r="G133" s="11"/>
    </row>
    <row r="134" spans="1:11" s="1" customFormat="1" hidden="1" x14ac:dyDescent="0.25">
      <c r="A134" s="35" t="s">
        <v>110</v>
      </c>
      <c r="B134" s="11"/>
      <c r="D134" s="11"/>
      <c r="E134" s="11"/>
      <c r="G134" s="11"/>
    </row>
    <row r="135" spans="1:11" hidden="1" x14ac:dyDescent="0.25"/>
    <row r="136" spans="1:11" hidden="1" x14ac:dyDescent="0.25">
      <c r="A136" s="45" t="s">
        <v>111</v>
      </c>
    </row>
    <row r="137" spans="1:11" hidden="1" x14ac:dyDescent="0.25">
      <c r="A137" t="s">
        <v>112</v>
      </c>
    </row>
    <row r="138" spans="1:11" hidden="1" x14ac:dyDescent="0.25">
      <c r="A138" t="s">
        <v>113</v>
      </c>
    </row>
    <row r="139" spans="1:11" hidden="1" x14ac:dyDescent="0.25">
      <c r="A139" t="s">
        <v>114</v>
      </c>
    </row>
    <row r="140" spans="1:11" hidden="1" x14ac:dyDescent="0.25">
      <c r="A140" t="s">
        <v>113</v>
      </c>
    </row>
    <row r="141" spans="1:11" hidden="1" x14ac:dyDescent="0.25">
      <c r="A141" t="s">
        <v>115</v>
      </c>
    </row>
    <row r="142" spans="1:11" hidden="1" x14ac:dyDescent="0.25">
      <c r="A142" t="s">
        <v>116</v>
      </c>
    </row>
    <row r="143" spans="1:11" hidden="1" x14ac:dyDescent="0.25">
      <c r="A143" t="s">
        <v>117</v>
      </c>
    </row>
    <row r="144" spans="1:11" hidden="1" x14ac:dyDescent="0.25">
      <c r="A144" t="s">
        <v>118</v>
      </c>
    </row>
    <row r="145" spans="1:1" hidden="1" x14ac:dyDescent="0.25">
      <c r="A145" t="s">
        <v>119</v>
      </c>
    </row>
    <row r="146" spans="1:1" hidden="1" x14ac:dyDescent="0.25">
      <c r="A146" t="s">
        <v>120</v>
      </c>
    </row>
    <row r="147" spans="1:1" hidden="1" x14ac:dyDescent="0.25">
      <c r="A147" t="s">
        <v>121</v>
      </c>
    </row>
    <row r="148" spans="1:1" hidden="1" x14ac:dyDescent="0.25">
      <c r="A148" t="s">
        <v>122</v>
      </c>
    </row>
    <row r="149" spans="1:1" hidden="1" x14ac:dyDescent="0.25"/>
    <row r="150" spans="1:1" hidden="1" x14ac:dyDescent="0.25"/>
    <row r="151" spans="1:1" hidden="1" x14ac:dyDescent="0.25">
      <c r="A151" t="s">
        <v>123</v>
      </c>
    </row>
    <row r="152" spans="1:1" hidden="1" x14ac:dyDescent="0.25">
      <c r="A152" t="s">
        <v>124</v>
      </c>
    </row>
    <row r="153" spans="1:1" hidden="1" x14ac:dyDescent="0.25"/>
    <row r="154" spans="1:1" hidden="1" x14ac:dyDescent="0.25">
      <c r="A154" s="1" t="s">
        <v>125</v>
      </c>
    </row>
    <row r="155" spans="1:1" hidden="1" x14ac:dyDescent="0.25"/>
    <row r="156" spans="1:1" hidden="1" x14ac:dyDescent="0.25">
      <c r="A156" s="15" t="s">
        <v>126</v>
      </c>
    </row>
    <row r="157" spans="1:1" hidden="1" x14ac:dyDescent="0.25"/>
    <row r="158" spans="1:1" hidden="1" x14ac:dyDescent="0.25">
      <c r="A158" s="1" t="s">
        <v>127</v>
      </c>
    </row>
    <row r="159" spans="1:1" hidden="1" x14ac:dyDescent="0.25"/>
    <row r="160" spans="1:1" hidden="1" x14ac:dyDescent="0.25"/>
    <row r="161" spans="4:7" hidden="1" x14ac:dyDescent="0.25"/>
    <row r="163" spans="4:7" x14ac:dyDescent="0.25">
      <c r="D163" s="117" t="s">
        <v>163</v>
      </c>
      <c r="E163" s="117"/>
      <c r="F163" s="117"/>
      <c r="G163" s="117"/>
    </row>
    <row r="164" spans="4:7" x14ac:dyDescent="0.25">
      <c r="D164" s="104">
        <v>43892</v>
      </c>
      <c r="E164" s="1" t="s">
        <v>164</v>
      </c>
      <c r="G164" s="106">
        <v>100</v>
      </c>
    </row>
    <row r="165" spans="4:7" x14ac:dyDescent="0.25">
      <c r="D165" s="104">
        <v>43994</v>
      </c>
      <c r="E165" s="1" t="s">
        <v>165</v>
      </c>
      <c r="G165" s="105">
        <v>33.299999999999997</v>
      </c>
    </row>
    <row r="166" spans="4:7" x14ac:dyDescent="0.25">
      <c r="D166" s="104">
        <v>44012</v>
      </c>
      <c r="E166" s="1" t="s">
        <v>166</v>
      </c>
      <c r="G166" s="105">
        <v>5195</v>
      </c>
    </row>
    <row r="167" spans="4:7" x14ac:dyDescent="0.25">
      <c r="D167" s="104">
        <v>44012</v>
      </c>
      <c r="E167" s="1" t="s">
        <v>167</v>
      </c>
      <c r="G167" s="105">
        <v>4000</v>
      </c>
    </row>
    <row r="168" spans="4:7" x14ac:dyDescent="0.25">
      <c r="D168" s="104">
        <v>44012</v>
      </c>
      <c r="E168" s="1" t="s">
        <v>168</v>
      </c>
      <c r="G168" s="105">
        <v>1500</v>
      </c>
    </row>
    <row r="169" spans="4:7" x14ac:dyDescent="0.25">
      <c r="D169" s="104">
        <v>44012</v>
      </c>
      <c r="E169" s="1" t="s">
        <v>169</v>
      </c>
      <c r="G169" s="105">
        <v>1100</v>
      </c>
    </row>
    <row r="170" spans="4:7" x14ac:dyDescent="0.25">
      <c r="D170" s="104">
        <v>44012</v>
      </c>
      <c r="E170" s="1" t="s">
        <v>170</v>
      </c>
      <c r="G170" s="107">
        <v>400</v>
      </c>
    </row>
    <row r="171" spans="4:7" x14ac:dyDescent="0.25">
      <c r="G171" s="108">
        <f>SUM(G164:G170)</f>
        <v>12328.3</v>
      </c>
    </row>
    <row r="173" spans="4:7" ht="13.8" thickBot="1" x14ac:dyDescent="0.3">
      <c r="D173" s="37" t="s">
        <v>172</v>
      </c>
      <c r="G173" s="50">
        <f>G131+G171</f>
        <v>15747.27</v>
      </c>
    </row>
    <row r="174" spans="4:7" ht="13.8" thickTop="1" x14ac:dyDescent="0.25"/>
    <row r="175" spans="4:7" ht="13.8" thickBot="1" x14ac:dyDescent="0.3">
      <c r="D175" s="37" t="s">
        <v>171</v>
      </c>
      <c r="G175" s="50">
        <f>G131+G171</f>
        <v>15747.27</v>
      </c>
    </row>
    <row r="176" spans="4:7" ht="14.4" thickTop="1" thickBot="1" x14ac:dyDescent="0.3"/>
    <row r="177" spans="4:8" ht="13.8" thickBot="1" x14ac:dyDescent="0.3">
      <c r="D177" s="1" t="s">
        <v>173</v>
      </c>
      <c r="G177" s="110">
        <f>G173-G175</f>
        <v>0</v>
      </c>
    </row>
    <row r="179" spans="4:8" x14ac:dyDescent="0.25">
      <c r="H179" s="108"/>
    </row>
    <row r="180" spans="4:8" x14ac:dyDescent="0.25">
      <c r="H180" s="109"/>
    </row>
  </sheetData>
  <mergeCells count="127">
    <mergeCell ref="H3:H5"/>
    <mergeCell ref="I3:K5"/>
    <mergeCell ref="I8:K8"/>
    <mergeCell ref="B3:D3"/>
    <mergeCell ref="B4:D4"/>
    <mergeCell ref="E3:G3"/>
    <mergeCell ref="E4:G4"/>
    <mergeCell ref="A3:A4"/>
    <mergeCell ref="I14:K14"/>
    <mergeCell ref="I15:K15"/>
    <mergeCell ref="I16:K16"/>
    <mergeCell ref="I17:K17"/>
    <mergeCell ref="I18:K18"/>
    <mergeCell ref="I9:K9"/>
    <mergeCell ref="I10:K10"/>
    <mergeCell ref="I11:K11"/>
    <mergeCell ref="I12:K12"/>
    <mergeCell ref="I13:K13"/>
    <mergeCell ref="I24:K24"/>
    <mergeCell ref="I25:K25"/>
    <mergeCell ref="I26:K26"/>
    <mergeCell ref="I27:K27"/>
    <mergeCell ref="I28:K28"/>
    <mergeCell ref="I19:K19"/>
    <mergeCell ref="I20:K20"/>
    <mergeCell ref="I21:K21"/>
    <mergeCell ref="I22:K22"/>
    <mergeCell ref="I23:K23"/>
    <mergeCell ref="I34:K34"/>
    <mergeCell ref="I35:K35"/>
    <mergeCell ref="I36:K36"/>
    <mergeCell ref="I37:K37"/>
    <mergeCell ref="I38:K38"/>
    <mergeCell ref="I29:K29"/>
    <mergeCell ref="I30:K30"/>
    <mergeCell ref="I31:K31"/>
    <mergeCell ref="I32:K32"/>
    <mergeCell ref="I33:K33"/>
    <mergeCell ref="I44:K44"/>
    <mergeCell ref="I45:K45"/>
    <mergeCell ref="I46:K46"/>
    <mergeCell ref="I47:K47"/>
    <mergeCell ref="I48:K48"/>
    <mergeCell ref="I39:K39"/>
    <mergeCell ref="I40:K40"/>
    <mergeCell ref="I41:K41"/>
    <mergeCell ref="I42:K42"/>
    <mergeCell ref="I43:K43"/>
    <mergeCell ref="I54:K54"/>
    <mergeCell ref="I55:K55"/>
    <mergeCell ref="I56:K56"/>
    <mergeCell ref="I57:K57"/>
    <mergeCell ref="I58:K58"/>
    <mergeCell ref="I49:K49"/>
    <mergeCell ref="I50:K50"/>
    <mergeCell ref="I51:K51"/>
    <mergeCell ref="I52:K52"/>
    <mergeCell ref="I53:K53"/>
    <mergeCell ref="I64:K64"/>
    <mergeCell ref="I65:K65"/>
    <mergeCell ref="I66:K66"/>
    <mergeCell ref="I67:K67"/>
    <mergeCell ref="I68:K68"/>
    <mergeCell ref="I59:K59"/>
    <mergeCell ref="I60:K60"/>
    <mergeCell ref="I61:K61"/>
    <mergeCell ref="I62:K62"/>
    <mergeCell ref="I63:K63"/>
    <mergeCell ref="I74:K74"/>
    <mergeCell ref="I75:K75"/>
    <mergeCell ref="I76:K76"/>
    <mergeCell ref="I77:K77"/>
    <mergeCell ref="I78:K78"/>
    <mergeCell ref="I69:K69"/>
    <mergeCell ref="I70:K70"/>
    <mergeCell ref="I71:K71"/>
    <mergeCell ref="I72:K72"/>
    <mergeCell ref="I73:K73"/>
    <mergeCell ref="I84:K84"/>
    <mergeCell ref="I85:K85"/>
    <mergeCell ref="I86:K86"/>
    <mergeCell ref="I87:K87"/>
    <mergeCell ref="I88:K88"/>
    <mergeCell ref="I79:K79"/>
    <mergeCell ref="I80:K80"/>
    <mergeCell ref="I81:K81"/>
    <mergeCell ref="I82:K82"/>
    <mergeCell ref="I83:K83"/>
    <mergeCell ref="I94:K94"/>
    <mergeCell ref="I95:K95"/>
    <mergeCell ref="I96:K96"/>
    <mergeCell ref="I97:K97"/>
    <mergeCell ref="I98:K98"/>
    <mergeCell ref="I89:K89"/>
    <mergeCell ref="I90:K90"/>
    <mergeCell ref="I91:K91"/>
    <mergeCell ref="I92:K92"/>
    <mergeCell ref="I93:K93"/>
    <mergeCell ref="I105:K105"/>
    <mergeCell ref="I106:K106"/>
    <mergeCell ref="I107:K107"/>
    <mergeCell ref="I108:K108"/>
    <mergeCell ref="I109:K109"/>
    <mergeCell ref="I99:K99"/>
    <mergeCell ref="I100:K100"/>
    <mergeCell ref="I101:K101"/>
    <mergeCell ref="I102:K102"/>
    <mergeCell ref="I104:K104"/>
    <mergeCell ref="I115:K115"/>
    <mergeCell ref="I116:K116"/>
    <mergeCell ref="I118:K118"/>
    <mergeCell ref="I119:K119"/>
    <mergeCell ref="I120:K120"/>
    <mergeCell ref="I110:K110"/>
    <mergeCell ref="I111:K111"/>
    <mergeCell ref="I112:K112"/>
    <mergeCell ref="I113:K113"/>
    <mergeCell ref="I114:K114"/>
    <mergeCell ref="D163:G163"/>
    <mergeCell ref="I126:K126"/>
    <mergeCell ref="I127:K127"/>
    <mergeCell ref="I128:K128"/>
    <mergeCell ref="I121:K121"/>
    <mergeCell ref="I122:K122"/>
    <mergeCell ref="I123:K123"/>
    <mergeCell ref="I124:K124"/>
    <mergeCell ref="I125:K125"/>
  </mergeCells>
  <printOptions horizontalCentered="1"/>
  <pageMargins left="1.01" right="0.7" top="0.75" bottom="0.75" header="0.3" footer="0.3"/>
  <pageSetup scale="76" fitToHeight="0" orientation="landscape" r:id="rId1"/>
  <headerFooter>
    <oddFooter>&amp;CPage &amp;P of &amp;N</oddFooter>
  </headerFooter>
  <rowBreaks count="4" manualBreakCount="4">
    <brk id="30" max="10" man="1"/>
    <brk id="51" max="10" man="1"/>
    <brk id="84" max="10" man="1"/>
    <brk id="120" max="10" man="1"/>
  </rowBreaks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2020 - 2021 Budget</vt:lpstr>
      <vt:lpstr>'2020 - 2021 Budget'!Print_Area</vt:lpstr>
      <vt:lpstr>'2020 - 2021 Budget'!Print_Titles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performance-to-budget-report-sample-0518</dc:title>
  <dc:creator>Gold, Christopher</dc:creator>
  <cp:lastModifiedBy>Chris Gold</cp:lastModifiedBy>
  <cp:lastPrinted>2020-07-26T03:24:32Z</cp:lastPrinted>
  <dcterms:created xsi:type="dcterms:W3CDTF">2019-07-24T12:48:46Z</dcterms:created>
  <dcterms:modified xsi:type="dcterms:W3CDTF">2020-08-07T02:35:34Z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alidSession">
    <vt:lpwstr>False</vt:lpwstr>
  </property>
</Properties>
</file>